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56" yWindow="20" windowWidth="13320" windowHeight="14020" tabRatio="840" activeTab="0"/>
  </bookViews>
  <sheets>
    <sheet name="Intro" sheetId="1" r:id="rId1"/>
    <sheet name="2006Imp" sheetId="2" r:id="rId2"/>
    <sheet name="Import" sheetId="3" r:id="rId3"/>
    <sheet name="Imp" sheetId="4" r:id="rId4"/>
    <sheet name="2006Sat" sheetId="5" r:id="rId5"/>
    <sheet name="Satis" sheetId="6" r:id="rId6"/>
    <sheet name="Sat" sheetId="7" r:id="rId7"/>
    <sheet name="Dissat" sheetId="8" r:id="rId8"/>
    <sheet name="Scatter" sheetId="9" r:id="rId9"/>
    <sheet name="CI" sheetId="10" r:id="rId10"/>
    <sheet name="Dept" sheetId="11" r:id="rId11"/>
    <sheet name="Depts" sheetId="12" r:id="rId12"/>
    <sheet name="MVA" sheetId="13" state="hidden" r:id="rId13"/>
    <sheet name="Data2" sheetId="14" state="hidden" r:id="rId14"/>
    <sheet name="Imp2" sheetId="15" state="hidden" r:id="rId15"/>
    <sheet name="Sat2" sheetId="16" state="hidden" r:id="rId16"/>
    <sheet name="Data" sheetId="17" state="hidden" r:id="rId17"/>
  </sheets>
  <definedNames>
    <definedName name="_xlnm.Print_Area" localSheetId="9">'CI'!$A$1:$K$54</definedName>
    <definedName name="_xlnm.Print_Area" localSheetId="7">'Dissat'!$A$1:$L$52</definedName>
    <definedName name="_xlnm.Print_Area" localSheetId="0">'Intro'!$A$1:$J$61</definedName>
    <definedName name="_xlnm.Print_Area" localSheetId="8">'Scatter'!$A$1:$K$56</definedName>
  </definedNames>
  <calcPr fullCalcOnLoad="1"/>
</workbook>
</file>

<file path=xl/sharedStrings.xml><?xml version="1.0" encoding="utf-8"?>
<sst xmlns="http://schemas.openxmlformats.org/spreadsheetml/2006/main" count="875" uniqueCount="289">
  <si>
    <t>Importance &amp; Satisfaction</t>
  </si>
  <si>
    <t>Important</t>
  </si>
  <si>
    <t>2004-2005</t>
  </si>
  <si>
    <t>2003-2005</t>
  </si>
  <si>
    <t>Dissatisfied</t>
  </si>
  <si>
    <t>Perfect</t>
  </si>
  <si>
    <t>Appreciate</t>
  </si>
  <si>
    <t>Communicate</t>
  </si>
  <si>
    <t>Computer</t>
  </si>
  <si>
    <t>Conflict</t>
  </si>
  <si>
    <t>Express</t>
  </si>
  <si>
    <t>Freedom</t>
  </si>
  <si>
    <t>Group</t>
  </si>
  <si>
    <t>HOME</t>
  </si>
  <si>
    <r>
      <t xml:space="preserve">In the </t>
    </r>
    <r>
      <rPr>
        <sz val="10"/>
        <color indexed="10"/>
        <rFont val="Arial"/>
        <family val="0"/>
      </rPr>
      <t>first section,</t>
    </r>
    <r>
      <rPr>
        <sz val="10"/>
        <rFont val="Arial"/>
        <family val="0"/>
      </rPr>
      <t xml:space="preserve"> alumni were presented with a list of 20 skills/abilities that represent the intended outcomes </t>
    </r>
  </si>
  <si>
    <t>of the General Education program at SAU.  Alumni were asked to rate each skill/ability on two dimensions:</t>
  </si>
  <si>
    <t>Click</t>
  </si>
  <si>
    <t>the page</t>
  </si>
  <si>
    <t>number or</t>
  </si>
  <si>
    <t xml:space="preserve">name to </t>
  </si>
  <si>
    <t xml:space="preserve">see the </t>
  </si>
  <si>
    <t>resuts</t>
  </si>
  <si>
    <t>The survey can be found at:  http://web.sau.edu/assessment/2004.Assessment.Plan.Draft4.27.04.htm</t>
  </si>
  <si>
    <t>1.  Satisfaction with the General Education program at SAU</t>
  </si>
  <si>
    <t>2006 ratings for skill importance</t>
  </si>
  <si>
    <t>Responsibility</t>
  </si>
  <si>
    <t>Solve</t>
  </si>
  <si>
    <t>Think</t>
  </si>
  <si>
    <t>Write</t>
  </si>
  <si>
    <t>Name</t>
  </si>
  <si>
    <t>Description</t>
  </si>
  <si>
    <t>2006Imp</t>
  </si>
  <si>
    <t>Import</t>
  </si>
  <si>
    <t>2.  Satisfaction with academic departments and majors</t>
  </si>
  <si>
    <t>3.  Professional and career development</t>
  </si>
  <si>
    <r>
      <t xml:space="preserve">This chart shows the relationship between skill </t>
    </r>
    <r>
      <rPr>
        <b/>
        <sz val="10"/>
        <color indexed="12"/>
        <rFont val="Arial"/>
        <family val="0"/>
      </rPr>
      <t>importance</t>
    </r>
    <r>
      <rPr>
        <b/>
        <sz val="10"/>
        <rFont val="Arial"/>
        <family val="0"/>
      </rPr>
      <t xml:space="preserve"> and </t>
    </r>
    <r>
      <rPr>
        <b/>
        <sz val="10"/>
        <color indexed="12"/>
        <rFont val="Arial"/>
        <family val="0"/>
      </rPr>
      <t>preparation</t>
    </r>
    <r>
      <rPr>
        <b/>
        <sz val="10"/>
        <rFont val="Arial"/>
        <family val="0"/>
      </rPr>
      <t xml:space="preserve"> ratings.</t>
    </r>
  </si>
  <si>
    <t>2006 Satisfaction</t>
  </si>
  <si>
    <r>
      <t xml:space="preserve">How </t>
    </r>
    <r>
      <rPr>
        <b/>
        <sz val="10"/>
        <color indexed="12"/>
        <rFont val="Arial"/>
        <family val="0"/>
      </rPr>
      <t xml:space="preserve">satisfied </t>
    </r>
    <r>
      <rPr>
        <b/>
        <sz val="10"/>
        <rFont val="Arial"/>
        <family val="0"/>
      </rPr>
      <t>are you with the preparation you received at SAU?</t>
    </r>
  </si>
  <si>
    <t>Very Dissatisfied</t>
  </si>
  <si>
    <t>Very Satisfied</t>
  </si>
  <si>
    <t>% of respondents who were satisfied with skill preparation from 2003-2006</t>
  </si>
  <si>
    <r>
      <t xml:space="preserve">In the </t>
    </r>
    <r>
      <rPr>
        <sz val="10"/>
        <color indexed="10"/>
        <rFont val="Arial"/>
        <family val="0"/>
      </rPr>
      <t>third section,</t>
    </r>
    <r>
      <rPr>
        <sz val="10"/>
        <rFont val="Arial"/>
        <family val="0"/>
      </rPr>
      <t xml:space="preserve"> alumni were asked questions about their activities after graduation, including employment status or continuing education.  Alumni were also asked to rate how valuable Career Center activities were in helping them find a job or continue their education.</t>
    </r>
  </si>
  <si>
    <r>
      <t xml:space="preserve">In the </t>
    </r>
    <r>
      <rPr>
        <sz val="10"/>
        <color indexed="10"/>
        <rFont val="Arial"/>
        <family val="0"/>
      </rPr>
      <t>final section,</t>
    </r>
    <r>
      <rPr>
        <sz val="10"/>
        <rFont val="Arial"/>
        <family val="0"/>
      </rPr>
      <t xml:space="preserve"> alumni were asked about their general satisfaction with SAU (1 = very dissatisfied 5 = very satisfied).  Alumni were also asked the question:  </t>
    </r>
    <r>
      <rPr>
        <sz val="10"/>
        <color indexed="12"/>
        <rFont val="Arial"/>
        <family val="2"/>
      </rPr>
      <t>If you could make your undergraduate choice over again, would you still choose to enroll at SAU?</t>
    </r>
  </si>
  <si>
    <r>
      <t xml:space="preserve">% of respondents </t>
    </r>
    <r>
      <rPr>
        <sz val="10"/>
        <color indexed="12"/>
        <rFont val="Arial"/>
        <family val="2"/>
      </rPr>
      <t>"satisfied"</t>
    </r>
    <r>
      <rPr>
        <sz val="10"/>
        <rFont val="Arial"/>
        <family val="0"/>
      </rPr>
      <t xml:space="preserve"> with preparation in the skill</t>
    </r>
  </si>
  <si>
    <r>
      <t>% of respondents "</t>
    </r>
    <r>
      <rPr>
        <b/>
        <sz val="10"/>
        <color indexed="12"/>
        <rFont val="Arial"/>
        <family val="0"/>
      </rPr>
      <t>dissatisfied</t>
    </r>
    <r>
      <rPr>
        <b/>
        <sz val="10"/>
        <rFont val="Arial"/>
        <family val="0"/>
      </rPr>
      <t>" with skill preparation</t>
    </r>
  </si>
  <si>
    <r>
      <t xml:space="preserve">Mean </t>
    </r>
    <r>
      <rPr>
        <b/>
        <sz val="10"/>
        <color indexed="12"/>
        <rFont val="Arial"/>
        <family val="0"/>
      </rPr>
      <t>satisfaction</t>
    </r>
    <r>
      <rPr>
        <b/>
        <sz val="10"/>
        <rFont val="Arial"/>
        <family val="0"/>
      </rPr>
      <t xml:space="preserve"> ratings</t>
    </r>
  </si>
  <si>
    <t>Skill</t>
  </si>
  <si>
    <t>Communicate in a foreign language</t>
  </si>
  <si>
    <t>Think critically</t>
  </si>
  <si>
    <t>Take responsibility for my actions</t>
  </si>
  <si>
    <t>Make healthy life decisions</t>
  </si>
  <si>
    <t>Solve problems effectively</t>
  </si>
  <si>
    <t>Express self through an artistic medium</t>
  </si>
  <si>
    <t>Locate appropriate sources of information</t>
  </si>
  <si>
    <t>Place issues in historical perspective</t>
  </si>
  <si>
    <r>
      <t xml:space="preserve">a) How </t>
    </r>
    <r>
      <rPr>
        <sz val="10"/>
        <color indexed="12"/>
        <rFont val="Arial"/>
        <family val="2"/>
      </rPr>
      <t>important</t>
    </r>
    <r>
      <rPr>
        <sz val="10"/>
        <rFont val="Arial"/>
        <family val="0"/>
      </rPr>
      <t xml:space="preserve"> the graduate believes each skill/ability is to them today (1 = very unimportant; 5 = very important)</t>
    </r>
  </si>
  <si>
    <t>Listen Effectively</t>
  </si>
  <si>
    <r>
      <t>% of respondents rating the skill as "</t>
    </r>
    <r>
      <rPr>
        <b/>
        <sz val="10"/>
        <color indexed="12"/>
        <rFont val="Arial"/>
        <family val="0"/>
      </rPr>
      <t>important</t>
    </r>
    <r>
      <rPr>
        <b/>
        <sz val="10"/>
        <rFont val="Arial"/>
        <family val="0"/>
      </rPr>
      <t>"</t>
    </r>
  </si>
  <si>
    <t>Satisfaction</t>
  </si>
  <si>
    <r>
      <t>% of respondents "</t>
    </r>
    <r>
      <rPr>
        <b/>
        <sz val="10"/>
        <color indexed="12"/>
        <rFont val="Arial"/>
        <family val="0"/>
      </rPr>
      <t>satisfied</t>
    </r>
    <r>
      <rPr>
        <b/>
        <sz val="10"/>
        <rFont val="Arial"/>
        <family val="0"/>
      </rPr>
      <t>" with skill preparation</t>
    </r>
  </si>
  <si>
    <r>
      <t xml:space="preserve">By </t>
    </r>
    <r>
      <rPr>
        <b/>
        <sz val="10"/>
        <color indexed="10"/>
        <rFont val="Arial"/>
        <family val="0"/>
      </rPr>
      <t>scrolling,</t>
    </r>
    <r>
      <rPr>
        <b/>
        <sz val="10"/>
        <rFont val="Arial"/>
        <family val="0"/>
      </rPr>
      <t xml:space="preserve"> you can see how each skill's ratings have </t>
    </r>
    <r>
      <rPr>
        <b/>
        <sz val="10"/>
        <color indexed="10"/>
        <rFont val="Arial"/>
        <family val="0"/>
      </rPr>
      <t>changed over time.</t>
    </r>
  </si>
  <si>
    <t>Satisfied</t>
  </si>
  <si>
    <t>IMPORTANCE</t>
  </si>
  <si>
    <t>Very Important</t>
  </si>
  <si>
    <t>to</t>
  </si>
  <si>
    <t>2006 Importance</t>
  </si>
  <si>
    <t>MEAN</t>
  </si>
  <si>
    <t>MEDIAN</t>
  </si>
  <si>
    <t>SATISFACTION</t>
  </si>
  <si>
    <t>2003-2004</t>
  </si>
  <si>
    <r>
      <t xml:space="preserve">Each </t>
    </r>
    <r>
      <rPr>
        <b/>
        <sz val="10"/>
        <color indexed="12"/>
        <rFont val="Arial"/>
        <family val="0"/>
      </rPr>
      <t>dot</t>
    </r>
    <r>
      <rPr>
        <b/>
        <sz val="10"/>
        <rFont val="Arial"/>
        <family val="0"/>
      </rPr>
      <t xml:space="preserve"> on the chart represents ratings for one skill in one year (2003, 2004, 2005, or 2006)</t>
    </r>
  </si>
  <si>
    <r>
      <t xml:space="preserve">       For example, look at the highlighted skill "</t>
    </r>
    <r>
      <rPr>
        <b/>
        <sz val="10"/>
        <color indexed="12"/>
        <rFont val="Arial"/>
        <family val="0"/>
      </rPr>
      <t>appreciate artistic and other events</t>
    </r>
    <r>
      <rPr>
        <b/>
        <sz val="10"/>
        <rFont val="Arial"/>
        <family val="0"/>
      </rPr>
      <t>"</t>
    </r>
  </si>
  <si>
    <r>
      <t xml:space="preserve">% of respondents rating the skill as </t>
    </r>
    <r>
      <rPr>
        <sz val="10"/>
        <color indexed="12"/>
        <rFont val="Arial"/>
        <family val="2"/>
      </rPr>
      <t>"important"</t>
    </r>
  </si>
  <si>
    <t>Imp%</t>
  </si>
  <si>
    <t>2006Sat</t>
  </si>
  <si>
    <t>Satis</t>
  </si>
  <si>
    <t>Sat%</t>
  </si>
  <si>
    <t>Dissat%</t>
  </si>
  <si>
    <t>Scatter</t>
  </si>
  <si>
    <t>CI</t>
  </si>
  <si>
    <t>Intro</t>
  </si>
  <si>
    <t>Page</t>
  </si>
  <si>
    <t>Introduction and survey description</t>
  </si>
  <si>
    <t>In order to determine how satisfied alumni are with the undergraduate programs at St. Ambrose University, recent graduates were surveyed during the 2006-2007 academic year.  Both paper and online forms of the survey were available to alumni.</t>
  </si>
  <si>
    <t>Respondent Sample Sizes</t>
  </si>
  <si>
    <r>
      <t xml:space="preserve">The survey consists of </t>
    </r>
    <r>
      <rPr>
        <sz val="10"/>
        <color indexed="10"/>
        <rFont val="Arial"/>
        <family val="0"/>
      </rPr>
      <t>four sections</t>
    </r>
    <r>
      <rPr>
        <sz val="10"/>
        <rFont val="Arial"/>
        <family val="0"/>
      </rPr>
      <t>:</t>
    </r>
  </si>
  <si>
    <r>
      <t xml:space="preserve">These charts show the percent of alumni </t>
    </r>
    <r>
      <rPr>
        <b/>
        <sz val="10"/>
        <color indexed="12"/>
        <rFont val="Arial"/>
        <family val="0"/>
      </rPr>
      <t>satisfied</t>
    </r>
    <r>
      <rPr>
        <b/>
        <sz val="10"/>
        <rFont val="Arial"/>
        <family val="0"/>
      </rPr>
      <t xml:space="preserve"> or </t>
    </r>
    <r>
      <rPr>
        <b/>
        <sz val="10"/>
        <color indexed="12"/>
        <rFont val="Arial"/>
        <family val="0"/>
      </rPr>
      <t>dissatisfied</t>
    </r>
    <r>
      <rPr>
        <b/>
        <sz val="10"/>
        <rFont val="Arial"/>
        <family val="0"/>
      </rPr>
      <t xml:space="preserve"> with the preparation they received in each skill</t>
    </r>
  </si>
  <si>
    <r>
      <t xml:space="preserve">The bars represent the </t>
    </r>
    <r>
      <rPr>
        <b/>
        <sz val="10"/>
        <color indexed="12"/>
        <rFont val="Arial"/>
        <family val="0"/>
      </rPr>
      <t>margin of error</t>
    </r>
    <r>
      <rPr>
        <b/>
        <sz val="10"/>
        <rFont val="Arial"/>
        <family val="0"/>
      </rPr>
      <t xml:space="preserve"> for each skill</t>
    </r>
  </si>
  <si>
    <r>
      <t xml:space="preserve">The </t>
    </r>
    <r>
      <rPr>
        <b/>
        <sz val="10"/>
        <color indexed="10"/>
        <rFont val="Arial"/>
        <family val="0"/>
      </rPr>
      <t>red line</t>
    </r>
    <r>
      <rPr>
        <b/>
        <sz val="10"/>
        <rFont val="Arial"/>
        <family val="0"/>
      </rPr>
      <t xml:space="preserve"> represents the </t>
    </r>
    <r>
      <rPr>
        <b/>
        <sz val="10"/>
        <color indexed="10"/>
        <rFont val="Arial"/>
        <family val="0"/>
      </rPr>
      <t>SAU Goal for alumni satisfaction</t>
    </r>
  </si>
  <si>
    <t>Dissatisfaction</t>
  </si>
  <si>
    <r>
      <t xml:space="preserve">            In 2003, this skill was rated relatively </t>
    </r>
    <r>
      <rPr>
        <b/>
        <sz val="10"/>
        <color indexed="10"/>
        <rFont val="Arial"/>
        <family val="0"/>
      </rPr>
      <t>high</t>
    </r>
    <r>
      <rPr>
        <b/>
        <sz val="10"/>
        <rFont val="Arial"/>
        <family val="0"/>
      </rPr>
      <t xml:space="preserve"> in satisfaction (</t>
    </r>
    <r>
      <rPr>
        <b/>
        <sz val="10"/>
        <color indexed="12"/>
        <rFont val="Arial"/>
        <family val="0"/>
      </rPr>
      <t>03</t>
    </r>
    <r>
      <rPr>
        <b/>
        <sz val="10"/>
        <rFont val="Arial"/>
        <family val="0"/>
      </rPr>
      <t xml:space="preserve"> is relatively </t>
    </r>
    <r>
      <rPr>
        <b/>
        <sz val="10"/>
        <color indexed="10"/>
        <rFont val="Arial"/>
        <family val="0"/>
      </rPr>
      <t>high</t>
    </r>
    <r>
      <rPr>
        <b/>
        <sz val="10"/>
        <rFont val="Arial"/>
        <family val="0"/>
      </rPr>
      <t xml:space="preserve"> on the chart)</t>
    </r>
  </si>
  <si>
    <t>4.  Overall satisfaction with SAU</t>
  </si>
  <si>
    <t>2006 ratings for satisfaction with skill preparation</t>
  </si>
  <si>
    <t>Mean preparation satisfaction ratings from 2003-2006</t>
  </si>
  <si>
    <t>% of skills rated as important from 2003-2006</t>
  </si>
  <si>
    <t>Healthy</t>
  </si>
  <si>
    <t>Historical</t>
  </si>
  <si>
    <t>Information</t>
  </si>
  <si>
    <t>Language</t>
  </si>
  <si>
    <t>Moral</t>
  </si>
  <si>
    <t>Participate</t>
  </si>
  <si>
    <t>Quantatively</t>
  </si>
  <si>
    <t>Quantitatively</t>
  </si>
  <si>
    <t>Respect</t>
  </si>
  <si>
    <r>
      <t xml:space="preserve">            In 2005, this skill's importance rating </t>
    </r>
    <r>
      <rPr>
        <b/>
        <sz val="10"/>
        <color indexed="10"/>
        <rFont val="Arial"/>
        <family val="0"/>
      </rPr>
      <t>increased sharply</t>
    </r>
    <r>
      <rPr>
        <b/>
        <sz val="10"/>
        <rFont val="Arial"/>
        <family val="0"/>
      </rPr>
      <t xml:space="preserve"> (</t>
    </r>
    <r>
      <rPr>
        <b/>
        <sz val="10"/>
        <color indexed="12"/>
        <rFont val="Arial"/>
        <family val="0"/>
      </rPr>
      <t>05</t>
    </r>
    <r>
      <rPr>
        <b/>
        <sz val="10"/>
        <rFont val="Arial"/>
        <family val="0"/>
      </rPr>
      <t xml:space="preserve"> is to the </t>
    </r>
    <r>
      <rPr>
        <b/>
        <sz val="10"/>
        <color indexed="10"/>
        <rFont val="Arial"/>
        <family val="0"/>
      </rPr>
      <t>right</t>
    </r>
    <r>
      <rPr>
        <b/>
        <sz val="10"/>
        <rFont val="Arial"/>
        <family val="0"/>
      </rPr>
      <t xml:space="preserve"> of </t>
    </r>
    <r>
      <rPr>
        <b/>
        <sz val="10"/>
        <color indexed="12"/>
        <rFont val="Arial"/>
        <family val="0"/>
      </rPr>
      <t>04</t>
    </r>
    <r>
      <rPr>
        <b/>
        <sz val="10"/>
        <rFont val="Arial"/>
        <family val="0"/>
      </rPr>
      <t xml:space="preserve"> on the chart)</t>
    </r>
  </si>
  <si>
    <t>Intellectual stimulation</t>
  </si>
  <si>
    <t>Opportunity - clubs or organizations</t>
  </si>
  <si>
    <t>Info provided by academic advisor</t>
  </si>
  <si>
    <t>Help in finding employment</t>
  </si>
  <si>
    <t>Help with admission into advanced degree</t>
  </si>
  <si>
    <t>Preparation for employment</t>
  </si>
  <si>
    <t>Mean skill importance ratings from 2003-2006</t>
  </si>
  <si>
    <t>Distance</t>
  </si>
  <si>
    <t>Each year, survey respondents represent only a sample of SAU alumni.</t>
  </si>
  <si>
    <r>
      <t xml:space="preserve">            In 2006, this skill's importance rating </t>
    </r>
    <r>
      <rPr>
        <b/>
        <sz val="10"/>
        <color indexed="10"/>
        <rFont val="Arial"/>
        <family val="0"/>
      </rPr>
      <t>declined</t>
    </r>
    <r>
      <rPr>
        <b/>
        <sz val="10"/>
        <rFont val="Arial"/>
        <family val="0"/>
      </rPr>
      <t xml:space="preserve"> (</t>
    </r>
    <r>
      <rPr>
        <b/>
        <sz val="10"/>
        <color indexed="12"/>
        <rFont val="Arial"/>
        <family val="0"/>
      </rPr>
      <t>06</t>
    </r>
    <r>
      <rPr>
        <b/>
        <sz val="10"/>
        <rFont val="Arial"/>
        <family val="0"/>
      </rPr>
      <t xml:space="preserve"> is to the </t>
    </r>
    <r>
      <rPr>
        <b/>
        <sz val="10"/>
        <color indexed="10"/>
        <rFont val="Arial"/>
        <family val="0"/>
      </rPr>
      <t>left</t>
    </r>
    <r>
      <rPr>
        <b/>
        <sz val="10"/>
        <rFont val="Arial"/>
        <family val="0"/>
      </rPr>
      <t xml:space="preserve"> of </t>
    </r>
    <r>
      <rPr>
        <b/>
        <sz val="10"/>
        <color indexed="12"/>
        <rFont val="Arial"/>
        <family val="0"/>
      </rPr>
      <t>05</t>
    </r>
    <r>
      <rPr>
        <b/>
        <sz val="10"/>
        <rFont val="Arial"/>
        <family val="0"/>
      </rPr>
      <t xml:space="preserve"> on the chart)</t>
    </r>
  </si>
  <si>
    <r>
      <t xml:space="preserve">            In 2004, this skill's satisfaction rating </t>
    </r>
    <r>
      <rPr>
        <b/>
        <sz val="10"/>
        <color indexed="10"/>
        <rFont val="Arial"/>
        <family val="0"/>
      </rPr>
      <t>declined</t>
    </r>
    <r>
      <rPr>
        <b/>
        <sz val="10"/>
        <rFont val="Arial"/>
        <family val="0"/>
      </rPr>
      <t xml:space="preserve"> (</t>
    </r>
    <r>
      <rPr>
        <b/>
        <sz val="10"/>
        <color indexed="12"/>
        <rFont val="Arial"/>
        <family val="0"/>
      </rPr>
      <t>04</t>
    </r>
    <r>
      <rPr>
        <b/>
        <sz val="10"/>
        <rFont val="Arial"/>
        <family val="0"/>
      </rPr>
      <t xml:space="preserve"> is </t>
    </r>
    <r>
      <rPr>
        <b/>
        <sz val="10"/>
        <color indexed="10"/>
        <rFont val="Arial"/>
        <family val="0"/>
      </rPr>
      <t>below</t>
    </r>
    <r>
      <rPr>
        <b/>
        <sz val="10"/>
        <rFont val="Arial"/>
        <family val="0"/>
      </rPr>
      <t xml:space="preserve"> </t>
    </r>
    <r>
      <rPr>
        <b/>
        <sz val="10"/>
        <color indexed="12"/>
        <rFont val="Arial"/>
        <family val="0"/>
      </rPr>
      <t>03</t>
    </r>
    <r>
      <rPr>
        <b/>
        <sz val="10"/>
        <rFont val="Arial"/>
        <family val="0"/>
      </rPr>
      <t xml:space="preserve"> on the chart)</t>
    </r>
  </si>
  <si>
    <r>
      <t xml:space="preserve">            In 2005, this skill's satisfaction rating </t>
    </r>
    <r>
      <rPr>
        <b/>
        <sz val="10"/>
        <color indexed="10"/>
        <rFont val="Arial"/>
        <family val="0"/>
      </rPr>
      <t>increased</t>
    </r>
    <r>
      <rPr>
        <b/>
        <sz val="10"/>
        <rFont val="Arial"/>
        <family val="0"/>
      </rPr>
      <t xml:space="preserve"> (</t>
    </r>
    <r>
      <rPr>
        <b/>
        <sz val="10"/>
        <color indexed="12"/>
        <rFont val="Arial"/>
        <family val="0"/>
      </rPr>
      <t>05</t>
    </r>
    <r>
      <rPr>
        <b/>
        <sz val="10"/>
        <rFont val="Arial"/>
        <family val="0"/>
      </rPr>
      <t xml:space="preserve"> is </t>
    </r>
    <r>
      <rPr>
        <b/>
        <sz val="10"/>
        <color indexed="10"/>
        <rFont val="Arial"/>
        <family val="0"/>
      </rPr>
      <t>above</t>
    </r>
    <r>
      <rPr>
        <b/>
        <sz val="10"/>
        <rFont val="Arial"/>
        <family val="0"/>
      </rPr>
      <t xml:space="preserve"> </t>
    </r>
    <r>
      <rPr>
        <b/>
        <sz val="10"/>
        <color indexed="12"/>
        <rFont val="Arial"/>
        <family val="0"/>
      </rPr>
      <t>04</t>
    </r>
    <r>
      <rPr>
        <b/>
        <sz val="10"/>
        <rFont val="Arial"/>
        <family val="0"/>
      </rPr>
      <t xml:space="preserve"> on the chart)</t>
    </r>
  </si>
  <si>
    <r>
      <t xml:space="preserve">            In 2006, this skill's satisfaction rating </t>
    </r>
    <r>
      <rPr>
        <b/>
        <sz val="10"/>
        <color indexed="10"/>
        <rFont val="Arial"/>
        <family val="0"/>
      </rPr>
      <t>increased</t>
    </r>
    <r>
      <rPr>
        <b/>
        <sz val="10"/>
        <rFont val="Arial"/>
        <family val="0"/>
      </rPr>
      <t xml:space="preserve"> (</t>
    </r>
    <r>
      <rPr>
        <b/>
        <sz val="10"/>
        <color indexed="12"/>
        <rFont val="Arial"/>
        <family val="0"/>
      </rPr>
      <t>06</t>
    </r>
    <r>
      <rPr>
        <b/>
        <sz val="10"/>
        <rFont val="Arial"/>
        <family val="0"/>
      </rPr>
      <t xml:space="preserve"> is above </t>
    </r>
    <r>
      <rPr>
        <b/>
        <sz val="10"/>
        <color indexed="12"/>
        <rFont val="Arial"/>
        <family val="0"/>
      </rPr>
      <t>05</t>
    </r>
    <r>
      <rPr>
        <b/>
        <sz val="10"/>
        <rFont val="Arial"/>
        <family val="0"/>
      </rPr>
      <t xml:space="preserve"> on the chart)</t>
    </r>
  </si>
  <si>
    <t>FPC</t>
  </si>
  <si>
    <t>% of respondents who were dissatisfied with skill preparation from 2003-2006</t>
  </si>
  <si>
    <t>Relationship between skill importance and satisfaction with preparation (2003-06)</t>
  </si>
  <si>
    <t>% satisfied with skill preparation; includes margin of error</t>
  </si>
  <si>
    <t>2006 Alumni Survey Results</t>
  </si>
  <si>
    <r>
      <t xml:space="preserve">            In 2003, this skill was rated </t>
    </r>
    <r>
      <rPr>
        <b/>
        <sz val="10"/>
        <color indexed="10"/>
        <rFont val="Arial"/>
        <family val="0"/>
      </rPr>
      <t>slightly above average</t>
    </r>
    <r>
      <rPr>
        <b/>
        <sz val="10"/>
        <rFont val="Arial"/>
        <family val="0"/>
      </rPr>
      <t xml:space="preserve"> in importance (</t>
    </r>
    <r>
      <rPr>
        <b/>
        <sz val="10"/>
        <color indexed="12"/>
        <rFont val="Arial"/>
        <family val="0"/>
      </rPr>
      <t>03</t>
    </r>
    <r>
      <rPr>
        <b/>
        <sz val="10"/>
        <rFont val="Arial"/>
        <family val="0"/>
      </rPr>
      <t xml:space="preserve"> is slightly to the </t>
    </r>
    <r>
      <rPr>
        <b/>
        <sz val="10"/>
        <color indexed="10"/>
        <rFont val="Arial"/>
        <family val="0"/>
      </rPr>
      <t>right</t>
    </r>
    <r>
      <rPr>
        <b/>
        <sz val="10"/>
        <rFont val="Arial"/>
        <family val="0"/>
      </rPr>
      <t xml:space="preserve"> of the chart)</t>
    </r>
  </si>
  <si>
    <r>
      <t xml:space="preserve">            In 2004, this skill's importance rating </t>
    </r>
    <r>
      <rPr>
        <b/>
        <sz val="10"/>
        <color indexed="10"/>
        <rFont val="Arial"/>
        <family val="0"/>
      </rPr>
      <t>declined sharply</t>
    </r>
    <r>
      <rPr>
        <b/>
        <sz val="10"/>
        <rFont val="Arial"/>
        <family val="0"/>
      </rPr>
      <t xml:space="preserve"> (</t>
    </r>
    <r>
      <rPr>
        <b/>
        <sz val="10"/>
        <color indexed="12"/>
        <rFont val="Arial"/>
        <family val="0"/>
      </rPr>
      <t>04</t>
    </r>
    <r>
      <rPr>
        <b/>
        <sz val="10"/>
        <rFont val="Arial"/>
        <family val="0"/>
      </rPr>
      <t xml:space="preserve"> is to the </t>
    </r>
    <r>
      <rPr>
        <b/>
        <sz val="10"/>
        <color indexed="10"/>
        <rFont val="Arial"/>
        <family val="0"/>
      </rPr>
      <t>left</t>
    </r>
    <r>
      <rPr>
        <b/>
        <sz val="10"/>
        <rFont val="Arial"/>
        <family val="0"/>
      </rPr>
      <t xml:space="preserve"> of </t>
    </r>
    <r>
      <rPr>
        <b/>
        <sz val="10"/>
        <color indexed="12"/>
        <rFont val="Arial"/>
        <family val="0"/>
      </rPr>
      <t>03</t>
    </r>
    <r>
      <rPr>
        <b/>
        <sz val="10"/>
        <rFont val="Arial"/>
        <family val="0"/>
      </rPr>
      <t xml:space="preserve"> on the chart)</t>
    </r>
  </si>
  <si>
    <t>Think quantitatively</t>
  </si>
  <si>
    <t>Appreciate artistic and other events</t>
  </si>
  <si>
    <t>Communicate well orally</t>
  </si>
  <si>
    <t>Resolve conflicts effectively</t>
  </si>
  <si>
    <t>Make moral and ethical decisions</t>
  </si>
  <si>
    <t>Respect individual differences</t>
  </si>
  <si>
    <t>Participate in the life of my community</t>
  </si>
  <si>
    <t>Use computer adequately</t>
  </si>
  <si>
    <t>Listen effectively</t>
  </si>
  <si>
    <t>Write effectively</t>
  </si>
  <si>
    <r>
      <t xml:space="preserve">b) How </t>
    </r>
    <r>
      <rPr>
        <sz val="10"/>
        <color indexed="12"/>
        <rFont val="Arial"/>
        <family val="2"/>
      </rPr>
      <t>satisfied</t>
    </r>
    <r>
      <rPr>
        <sz val="10"/>
        <rFont val="Arial"/>
        <family val="0"/>
      </rPr>
      <t xml:space="preserve"> the graduate is with the preparation they received at SAU (1 = very dissatisfied; 5 = very satisfied)</t>
    </r>
  </si>
  <si>
    <t>Average</t>
  </si>
  <si>
    <t xml:space="preserve">         Scroll up or down to see different skill ratings</t>
  </si>
  <si>
    <t>Importance</t>
  </si>
  <si>
    <r>
      <t xml:space="preserve">Mean </t>
    </r>
    <r>
      <rPr>
        <b/>
        <sz val="10"/>
        <color indexed="12"/>
        <rFont val="Arial"/>
        <family val="0"/>
      </rPr>
      <t>importance</t>
    </r>
    <r>
      <rPr>
        <b/>
        <sz val="10"/>
        <rFont val="Arial"/>
        <family val="0"/>
      </rPr>
      <t xml:space="preserve"> ratings</t>
    </r>
  </si>
  <si>
    <r>
      <t xml:space="preserve">Dots to the </t>
    </r>
    <r>
      <rPr>
        <b/>
        <sz val="10"/>
        <color indexed="10"/>
        <rFont val="Arial"/>
        <family val="0"/>
      </rPr>
      <t>right</t>
    </r>
    <r>
      <rPr>
        <b/>
        <sz val="10"/>
        <rFont val="Arial"/>
        <family val="0"/>
      </rPr>
      <t xml:space="preserve"> of the </t>
    </r>
    <r>
      <rPr>
        <b/>
        <sz val="10"/>
        <color indexed="12"/>
        <rFont val="Arial"/>
        <family val="0"/>
      </rPr>
      <t>dashed line</t>
    </r>
    <r>
      <rPr>
        <b/>
        <sz val="10"/>
        <rFont val="Arial"/>
        <family val="0"/>
      </rPr>
      <t xml:space="preserve"> represent skills rated more highly in </t>
    </r>
    <r>
      <rPr>
        <b/>
        <sz val="10"/>
        <color indexed="12"/>
        <rFont val="Arial"/>
        <family val="0"/>
      </rPr>
      <t>importance</t>
    </r>
    <r>
      <rPr>
        <b/>
        <sz val="10"/>
        <rFont val="Arial"/>
        <family val="0"/>
      </rPr>
      <t xml:space="preserve"> than in </t>
    </r>
    <r>
      <rPr>
        <b/>
        <sz val="10"/>
        <color indexed="12"/>
        <rFont val="Arial"/>
        <family val="0"/>
      </rPr>
      <t>satisfaction</t>
    </r>
  </si>
  <si>
    <t>Coefficient alpha = .8922</t>
  </si>
  <si>
    <t>Work effectively in a group</t>
  </si>
  <si>
    <t>Recognize freedom of inquiry allows for dissent</t>
  </si>
  <si>
    <r>
      <t xml:space="preserve">Dots to the </t>
    </r>
    <r>
      <rPr>
        <b/>
        <sz val="10"/>
        <color indexed="10"/>
        <rFont val="Arial"/>
        <family val="0"/>
      </rPr>
      <t>left</t>
    </r>
    <r>
      <rPr>
        <b/>
        <sz val="10"/>
        <rFont val="Arial"/>
        <family val="0"/>
      </rPr>
      <t xml:space="preserve"> of the </t>
    </r>
    <r>
      <rPr>
        <b/>
        <sz val="10"/>
        <color indexed="12"/>
        <rFont val="Arial"/>
        <family val="0"/>
      </rPr>
      <t>dashed line</t>
    </r>
    <r>
      <rPr>
        <b/>
        <sz val="10"/>
        <rFont val="Arial"/>
        <family val="0"/>
      </rPr>
      <t xml:space="preserve"> represent skills rated more highly in </t>
    </r>
    <r>
      <rPr>
        <b/>
        <sz val="10"/>
        <color indexed="12"/>
        <rFont val="Arial"/>
        <family val="0"/>
      </rPr>
      <t>satisfaction</t>
    </r>
    <r>
      <rPr>
        <b/>
        <sz val="10"/>
        <rFont val="Arial"/>
        <family val="0"/>
      </rPr>
      <t xml:space="preserve"> than in </t>
    </r>
    <r>
      <rPr>
        <b/>
        <sz val="10"/>
        <color indexed="12"/>
        <rFont val="Arial"/>
        <family val="0"/>
      </rPr>
      <t>importance</t>
    </r>
  </si>
  <si>
    <t>Tests</t>
  </si>
  <si>
    <t>Multivariate Test for differences</t>
  </si>
  <si>
    <t>manova oral1 group1 resol1 quant1 criti1 solve1 healt1 compu1 locat1 langu1 respe1 freed1 moral1 respo1 parti1 artis1 histo1 expre1 write1 = white sex white*sex</t>
  </si>
  <si>
    <t>No linear combo of differences in importance due to sex or race</t>
  </si>
  <si>
    <t>(p = 0.5295)</t>
  </si>
  <si>
    <t>manova oral2 group2 resol2 quant2 criti2 solve2 healt2 compu2 locat2 langu2 respe2 freed2 moral2 respo2 parti2 artis2 histo2 expre2 write2 = white sex white*sex</t>
  </si>
  <si>
    <t>No linear combo of differences in satisfaction due to sex or race</t>
  </si>
  <si>
    <t>No differences due to state (p=.4916)</t>
  </si>
  <si>
    <t>No differences due to employment status (p=.2014)</t>
  </si>
  <si>
    <t>No differences due to full-time/part-time (p=.3841)</t>
  </si>
  <si>
    <t>Male</t>
  </si>
  <si>
    <t>Caucasian</t>
  </si>
  <si>
    <t>Employed</t>
  </si>
  <si>
    <t>Iowa</t>
  </si>
  <si>
    <t>Illinois</t>
  </si>
  <si>
    <t>Majors</t>
  </si>
  <si>
    <t>Canonical Correlation among group membership &amp; responses</t>
  </si>
  <si>
    <t>r=.645 (p=.0555) -- Nothing interpretable</t>
  </si>
  <si>
    <t>canon (oral1 group1 resol1 quant1 criti1 solve1 healt1 compu1 locat1 langu1 respe1 freed1 moral1 respo1 parti1 artis1 histo1 expre1 write1) (sex white working)</t>
  </si>
  <si>
    <t>pca oral1 oral2 group1 group2 resol1 resol2 quant1 quant2 criti1 criti2 solve1 solve2 healt1 healt2 compu1 compu2 locat1 locat2 langu1 langu2 respe1 respe2 freed1 freed2 moral1 moral2 respo1 respo2 parti1 parti2 artis1 artis2 histo1 histo2 expre1 expre2 write1 write2</t>
  </si>
  <si>
    <t>PCA - 4 factors = 46% of variance</t>
  </si>
  <si>
    <r>
      <t xml:space="preserve">In the </t>
    </r>
    <r>
      <rPr>
        <sz val="10"/>
        <color indexed="10"/>
        <rFont val="Arial"/>
        <family val="0"/>
      </rPr>
      <t>second section,</t>
    </r>
    <r>
      <rPr>
        <sz val="10"/>
        <rFont val="Arial"/>
        <family val="0"/>
      </rPr>
      <t xml:space="preserve"> alumni were asked to rate the adequacy of certain features within their major department or program (1 = very inadequate; 5 = very adequate)</t>
    </r>
  </si>
  <si>
    <r>
      <t xml:space="preserve">How </t>
    </r>
    <r>
      <rPr>
        <b/>
        <sz val="10"/>
        <color indexed="12"/>
        <rFont val="Arial"/>
        <family val="0"/>
      </rPr>
      <t>important</t>
    </r>
    <r>
      <rPr>
        <b/>
        <sz val="10"/>
        <rFont val="Arial"/>
        <family val="0"/>
      </rPr>
      <t xml:space="preserve"> is each skill or ability to you today?</t>
    </r>
  </si>
  <si>
    <t>Very Unimportant</t>
  </si>
  <si>
    <t>Faculty interest in academic development</t>
  </si>
  <si>
    <t>Faculty interest in personal development</t>
  </si>
  <si>
    <t>Communication between faculty and students</t>
  </si>
  <si>
    <t>Professional competency of faculty</t>
  </si>
  <si>
    <t>Departmental flexibility</t>
  </si>
  <si>
    <t>Department</t>
  </si>
  <si>
    <t>Departmental Adequacy</t>
  </si>
  <si>
    <r>
      <t xml:space="preserve">Rate the </t>
    </r>
    <r>
      <rPr>
        <b/>
        <sz val="10"/>
        <color indexed="12"/>
        <rFont val="Arial"/>
        <family val="0"/>
      </rPr>
      <t>adequacy</t>
    </r>
    <r>
      <rPr>
        <b/>
        <sz val="10"/>
        <rFont val="Arial"/>
        <family val="0"/>
      </rPr>
      <t xml:space="preserve"> of each aspect of your department.</t>
    </r>
  </si>
  <si>
    <t>Aspect</t>
  </si>
  <si>
    <t>N</t>
  </si>
  <si>
    <t>Competency</t>
  </si>
  <si>
    <t>Overall</t>
  </si>
  <si>
    <t>Academic</t>
  </si>
  <si>
    <t>Flexibility</t>
  </si>
  <si>
    <t>Personal</t>
  </si>
  <si>
    <t>Stimulation</t>
  </si>
  <si>
    <t>ACCT</t>
  </si>
  <si>
    <t>ARTE</t>
  </si>
  <si>
    <t>BAMT</t>
  </si>
  <si>
    <t>BEHNS</t>
  </si>
  <si>
    <t>BIOL</t>
  </si>
  <si>
    <t>BUAD</t>
  </si>
  <si>
    <t>CIS</t>
  </si>
  <si>
    <t>CRJU</t>
  </si>
  <si>
    <t>ECED</t>
  </si>
  <si>
    <t>ECON</t>
  </si>
  <si>
    <t>EDUC</t>
  </si>
  <si>
    <t>ELED</t>
  </si>
  <si>
    <t>ELST</t>
  </si>
  <si>
    <t>ENGL</t>
  </si>
  <si>
    <t>EXER</t>
  </si>
  <si>
    <t>FIAR</t>
  </si>
  <si>
    <t>FIN</t>
  </si>
  <si>
    <t>FPSYC</t>
  </si>
  <si>
    <t>GBUS</t>
  </si>
  <si>
    <t>GRDE</t>
  </si>
  <si>
    <t>HIST</t>
  </si>
  <si>
    <t>HSTE</t>
  </si>
  <si>
    <t>IE</t>
  </si>
  <si>
    <t>JRNL</t>
  </si>
  <si>
    <t>MGMT</t>
  </si>
  <si>
    <t>MRKT</t>
  </si>
  <si>
    <t>MUED</t>
  </si>
  <si>
    <t>NURS</t>
  </si>
  <si>
    <t>PRMC</t>
  </si>
  <si>
    <t>PSCI</t>
  </si>
  <si>
    <t>PSYC</t>
  </si>
  <si>
    <t>RDTV</t>
  </si>
  <si>
    <t>SMGT</t>
  </si>
  <si>
    <t>SOC</t>
  </si>
  <si>
    <t>THEO</t>
  </si>
  <si>
    <t>THTR</t>
  </si>
  <si>
    <t xml:space="preserve">       Departmental Adequacy</t>
  </si>
  <si>
    <t>Clubs/Org</t>
  </si>
  <si>
    <t>Advisor</t>
  </si>
  <si>
    <t>Employ Prep</t>
  </si>
  <si>
    <t>AD Prep</t>
  </si>
  <si>
    <t>Rsch Career</t>
  </si>
  <si>
    <t>AD Admission</t>
  </si>
  <si>
    <t>Networking</t>
  </si>
  <si>
    <t>Find Employ</t>
  </si>
  <si>
    <t>--</t>
  </si>
  <si>
    <t>Dept</t>
  </si>
  <si>
    <t>Depts</t>
  </si>
  <si>
    <t>Adequacy ratings by department</t>
  </si>
  <si>
    <t>Preparation for advanced degree</t>
  </si>
  <si>
    <t>Variety of resources to research careers</t>
  </si>
  <si>
    <t>Networking opportunities with employers</t>
  </si>
  <si>
    <t>Very Inadequate</t>
  </si>
  <si>
    <t>Very Adequate</t>
  </si>
  <si>
    <t>Adequacy of features within academic departments</t>
  </si>
  <si>
    <t>Overall satisfaction with choice of major</t>
  </si>
  <si>
    <t>Significant difference in departmental ratings between those who are</t>
  </si>
  <si>
    <t>employed full-time and those who are not (p=.0462)</t>
  </si>
  <si>
    <t>(differences in employment satisfaction)</t>
  </si>
  <si>
    <t>Variable</t>
  </si>
  <si>
    <t>Factor1</t>
  </si>
  <si>
    <t>Factor2</t>
  </si>
  <si>
    <t>Uniqueness</t>
  </si>
  <si>
    <t>oral1</t>
  </si>
  <si>
    <t>oral2</t>
  </si>
  <si>
    <t>group1</t>
  </si>
  <si>
    <t>group2</t>
  </si>
  <si>
    <t>resol1</t>
  </si>
  <si>
    <t>resol2</t>
  </si>
  <si>
    <t>quant1</t>
  </si>
  <si>
    <t>quant2</t>
  </si>
  <si>
    <t>criti1</t>
  </si>
  <si>
    <t>criti2</t>
  </si>
  <si>
    <t>solve1</t>
  </si>
  <si>
    <t>solve2</t>
  </si>
  <si>
    <t>healt1</t>
  </si>
  <si>
    <t>healt2</t>
  </si>
  <si>
    <t>compu1</t>
  </si>
  <si>
    <t>compu2</t>
  </si>
  <si>
    <t>locat1</t>
  </si>
  <si>
    <t>locat2</t>
  </si>
  <si>
    <t>langu1</t>
  </si>
  <si>
    <t>langu2</t>
  </si>
  <si>
    <t>respe1</t>
  </si>
  <si>
    <t>respe2</t>
  </si>
  <si>
    <t>freed1</t>
  </si>
  <si>
    <t>freed2</t>
  </si>
  <si>
    <t>moral1</t>
  </si>
  <si>
    <t>moral2</t>
  </si>
  <si>
    <t>respo1</t>
  </si>
  <si>
    <t>respo2</t>
  </si>
  <si>
    <t>parti1</t>
  </si>
  <si>
    <t>parti2</t>
  </si>
  <si>
    <t>artis1</t>
  </si>
  <si>
    <t>artis2</t>
  </si>
  <si>
    <t>histo1</t>
  </si>
  <si>
    <t>histo2</t>
  </si>
  <si>
    <t>expre1</t>
  </si>
  <si>
    <t>expre2</t>
  </si>
  <si>
    <t>write1</t>
  </si>
  <si>
    <t>write2</t>
  </si>
  <si>
    <t>A 2-factor solution did separate importance from satisfaction (47%)</t>
  </si>
  <si>
    <t>factor oral1 oral2 group1 group2 resol1 resol2 quant1 quant2 criti1 criti2 solve1 solve2 healt1 healt2 compu1 compu2 locat1 locat2 langu1 langu2 respe1 respe2 freed1 freed2 moral1 moral2 respo1 respo2 parti1 parti2 artis1 artis2 histo1 histo2 expre1 expre2 write1 write2, factors(2)</t>
  </si>
  <si>
    <t>FA - 6 factors = 77% of variance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</si>
</sst>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quot;#,##0"/>
    <numFmt numFmtId="175" formatCode="0.0%"/>
    <numFmt numFmtId="176" formatCode="m/d/yyyy"/>
  </numFmts>
  <fonts count="59">
    <font>
      <sz val="10"/>
      <name val="Verdana"/>
      <family val="0"/>
    </font>
    <font>
      <b/>
      <sz val="10"/>
      <name val="Verdana"/>
      <family val="0"/>
    </font>
    <font>
      <i/>
      <sz val="10"/>
      <name val="Verdana"/>
      <family val="0"/>
    </font>
    <font>
      <b/>
      <i/>
      <sz val="10"/>
      <name val="Verdana"/>
      <family val="0"/>
    </font>
    <font>
      <sz val="10"/>
      <name val="Gill Sans MT"/>
      <family val="0"/>
    </font>
    <font>
      <u val="single"/>
      <sz val="10"/>
      <color indexed="61"/>
      <name val="Gill Sans MT"/>
      <family val="0"/>
    </font>
    <font>
      <u val="single"/>
      <sz val="10"/>
      <color indexed="36"/>
      <name val="Verdana"/>
      <family val="0"/>
    </font>
    <font>
      <u val="single"/>
      <sz val="10"/>
      <color indexed="12"/>
      <name val="Gill Sans MT"/>
      <family val="0"/>
    </font>
    <font>
      <u val="single"/>
      <sz val="10"/>
      <color indexed="12"/>
      <name val="Verdana"/>
      <family val="0"/>
    </font>
    <font>
      <sz val="10"/>
      <name val="Arial"/>
      <family val="0"/>
    </font>
    <font>
      <sz val="24"/>
      <color indexed="63"/>
      <name val="Arial"/>
      <family val="2"/>
    </font>
    <font>
      <b/>
      <sz val="10"/>
      <color indexed="12"/>
      <name val="Arial"/>
      <family val="0"/>
    </font>
    <font>
      <b/>
      <sz val="10"/>
      <name val="Arial"/>
      <family val="0"/>
    </font>
    <font>
      <sz val="10"/>
      <color indexed="55"/>
      <name val="Arial"/>
      <family val="0"/>
    </font>
    <font>
      <sz val="10"/>
      <color indexed="23"/>
      <name val="Arial"/>
      <family val="0"/>
    </font>
    <font>
      <i/>
      <sz val="10"/>
      <color indexed="9"/>
      <name val="Arial"/>
      <family val="0"/>
    </font>
    <font>
      <i/>
      <sz val="10"/>
      <color indexed="55"/>
      <name val="Arial"/>
      <family val="0"/>
    </font>
    <font>
      <sz val="7"/>
      <color indexed="55"/>
      <name val="Arial"/>
      <family val="0"/>
    </font>
    <font>
      <i/>
      <sz val="10"/>
      <name val="Arial"/>
      <family val="0"/>
    </font>
    <font>
      <i/>
      <sz val="10"/>
      <color indexed="12"/>
      <name val="Arial"/>
      <family val="0"/>
    </font>
    <font>
      <sz val="7"/>
      <color indexed="23"/>
      <name val="Arial"/>
      <family val="0"/>
    </font>
    <font>
      <i/>
      <sz val="10"/>
      <color indexed="16"/>
      <name val="Arial"/>
      <family val="0"/>
    </font>
    <font>
      <b/>
      <sz val="18"/>
      <color indexed="12"/>
      <name val="Arial"/>
      <family val="0"/>
    </font>
    <font>
      <sz val="12"/>
      <color indexed="12"/>
      <name val="Arial"/>
      <family val="0"/>
    </font>
    <font>
      <sz val="14"/>
      <name val="Arial"/>
      <family val="0"/>
    </font>
    <font>
      <sz val="10"/>
      <color indexed="9"/>
      <name val="Arial"/>
      <family val="0"/>
    </font>
    <font>
      <sz val="10"/>
      <color indexed="12"/>
      <name val="Arial"/>
      <family val="2"/>
    </font>
    <font>
      <b/>
      <sz val="10"/>
      <color indexed="10"/>
      <name val="Arial"/>
      <family val="0"/>
    </font>
    <font>
      <sz val="8"/>
      <name val="Verdana"/>
      <family val="0"/>
    </font>
    <font>
      <b/>
      <sz val="15"/>
      <name val="Arial"/>
      <family val="0"/>
    </font>
    <font>
      <sz val="9.25"/>
      <name val="Arial"/>
      <family val="2"/>
    </font>
    <font>
      <sz val="10"/>
      <color indexed="22"/>
      <name val="Arial"/>
      <family val="0"/>
    </font>
    <font>
      <b/>
      <sz val="9"/>
      <color indexed="18"/>
      <name val="Arial"/>
      <family val="0"/>
    </font>
    <font>
      <sz val="10"/>
      <color indexed="10"/>
      <name val="Arial"/>
      <family val="0"/>
    </font>
    <font>
      <sz val="10"/>
      <color indexed="16"/>
      <name val="Arial"/>
      <family val="2"/>
    </font>
    <font>
      <sz val="10"/>
      <color indexed="39"/>
      <name val="Arial"/>
      <family val="0"/>
    </font>
    <font>
      <sz val="10"/>
      <name val="Times New Roman"/>
      <family val="0"/>
    </font>
    <font>
      <sz val="10"/>
      <color indexed="10"/>
      <name val="Verdana"/>
      <family val="2"/>
    </font>
    <font>
      <sz val="11"/>
      <color indexed="12"/>
      <name val="Arial"/>
      <family val="0"/>
    </font>
    <font>
      <sz val="11"/>
      <name val="Gill Sans MT"/>
      <family val="0"/>
    </font>
    <font>
      <b/>
      <sz val="14"/>
      <color indexed="12"/>
      <name val="Arial"/>
      <family val="0"/>
    </font>
    <font>
      <sz val="9.5"/>
      <name val="Arial"/>
      <family val="2"/>
    </font>
    <font>
      <sz val="14"/>
      <color indexed="12"/>
      <name val="Arial"/>
      <family val="2"/>
    </font>
    <font>
      <sz val="14"/>
      <color indexed="12"/>
      <name val="Verdana"/>
      <family val="0"/>
    </font>
    <font>
      <b/>
      <sz val="16"/>
      <color indexed="12"/>
      <name val="Arial"/>
      <family val="2"/>
    </font>
    <font>
      <b/>
      <sz val="16"/>
      <name val="Verdana"/>
      <family val="0"/>
    </font>
    <font>
      <b/>
      <sz val="9"/>
      <name val="Arial"/>
      <family val="0"/>
    </font>
    <font>
      <b/>
      <sz val="10"/>
      <color indexed="55"/>
      <name val="Arial"/>
      <family val="0"/>
    </font>
    <font>
      <b/>
      <sz val="9"/>
      <color indexed="10"/>
      <name val="Arial"/>
      <family val="0"/>
    </font>
    <font>
      <sz val="5"/>
      <color indexed="22"/>
      <name val="Arial"/>
      <family val="0"/>
    </font>
    <font>
      <sz val="9"/>
      <name val="Arial"/>
      <family val="0"/>
    </font>
    <font>
      <sz val="24"/>
      <name val="Arial"/>
      <family val="2"/>
    </font>
    <font>
      <sz val="24"/>
      <name val="Verdana"/>
      <family val="0"/>
    </font>
    <font>
      <u val="single"/>
      <sz val="10"/>
      <color indexed="12"/>
      <name val="Arial"/>
      <family val="0"/>
    </font>
    <font>
      <sz val="3"/>
      <color indexed="9"/>
      <name val="Arial"/>
      <family val="0"/>
    </font>
    <font>
      <b/>
      <sz val="10"/>
      <color indexed="10"/>
      <name val="Verdana"/>
      <family val="0"/>
    </font>
    <font>
      <sz val="9"/>
      <name val="Courier"/>
      <family val="0"/>
    </font>
    <font>
      <b/>
      <sz val="10"/>
      <color indexed="12"/>
      <name val="Verdana"/>
      <family val="0"/>
    </font>
    <font>
      <sz val="5"/>
      <color indexed="10"/>
      <name val="Arial"/>
      <family val="0"/>
    </font>
  </fonts>
  <fills count="4">
    <fill>
      <patternFill/>
    </fill>
    <fill>
      <patternFill patternType="gray125"/>
    </fill>
    <fill>
      <patternFill patternType="solid">
        <fgColor indexed="31"/>
        <bgColor indexed="64"/>
      </patternFill>
    </fill>
    <fill>
      <patternFill patternType="solid">
        <fgColor indexed="44"/>
        <bgColor indexed="64"/>
      </patternFill>
    </fill>
  </fills>
  <borders count="21">
    <border>
      <left/>
      <right/>
      <top/>
      <bottom/>
      <diagonal/>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style="thin"/>
      <top style="thin"/>
      <bottom style="thin"/>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bottom style="thin"/>
    </border>
    <border>
      <left>
        <color indexed="63"/>
      </left>
      <right>
        <color indexed="63"/>
      </right>
      <top>
        <color indexed="63"/>
      </top>
      <bottom style="thin">
        <color indexed="22"/>
      </bottom>
    </border>
    <border>
      <left style="thin">
        <color indexed="22"/>
      </left>
      <right>
        <color indexed="63"/>
      </right>
      <top>
        <color indexed="63"/>
      </top>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256">
    <xf numFmtId="0" fontId="0" fillId="0" borderId="0" xfId="0" applyAlignment="1">
      <alignment/>
    </xf>
    <xf numFmtId="0" fontId="9" fillId="0" borderId="0" xfId="24" applyFont="1">
      <alignment/>
      <protection/>
    </xf>
    <xf numFmtId="0" fontId="9" fillId="0" borderId="0" xfId="24" applyFont="1" applyBorder="1">
      <alignment/>
      <protection/>
    </xf>
    <xf numFmtId="0" fontId="9" fillId="2" borderId="1" xfId="24" applyFont="1" applyFill="1" applyBorder="1" applyAlignment="1">
      <alignment vertical="center"/>
      <protection/>
    </xf>
    <xf numFmtId="0" fontId="10" fillId="2" borderId="2" xfId="24" applyFont="1" applyFill="1" applyBorder="1" applyAlignment="1">
      <alignment vertical="center"/>
      <protection/>
    </xf>
    <xf numFmtId="0" fontId="9" fillId="2" borderId="3" xfId="24" applyFont="1" applyFill="1" applyBorder="1" applyAlignment="1">
      <alignment vertical="center"/>
      <protection/>
    </xf>
    <xf numFmtId="0" fontId="9" fillId="0" borderId="0" xfId="24" applyFont="1" applyAlignment="1">
      <alignment vertical="center"/>
      <protection/>
    </xf>
    <xf numFmtId="0" fontId="12" fillId="0" borderId="0" xfId="24" applyFont="1" applyAlignment="1">
      <alignment horizontal="left" vertical="center"/>
      <protection/>
    </xf>
    <xf numFmtId="0" fontId="9" fillId="0" borderId="0" xfId="24" applyFont="1" applyBorder="1" applyAlignment="1">
      <alignment vertical="center"/>
      <protection/>
    </xf>
    <xf numFmtId="0" fontId="9" fillId="0" borderId="0" xfId="24" applyFont="1" applyAlignment="1">
      <alignment horizontal="centerContinuous"/>
      <protection/>
    </xf>
    <xf numFmtId="0" fontId="9" fillId="0" borderId="4" xfId="24" applyFont="1" applyBorder="1">
      <alignment/>
      <protection/>
    </xf>
    <xf numFmtId="0" fontId="9" fillId="0" borderId="5" xfId="24" applyFont="1" applyBorder="1">
      <alignment/>
      <protection/>
    </xf>
    <xf numFmtId="0" fontId="9" fillId="0" borderId="6" xfId="24" applyFont="1" applyBorder="1">
      <alignment/>
      <protection/>
    </xf>
    <xf numFmtId="0" fontId="9" fillId="0" borderId="7" xfId="24" applyFont="1" applyBorder="1">
      <alignment/>
      <protection/>
    </xf>
    <xf numFmtId="0" fontId="12" fillId="0" borderId="0" xfId="24" applyFont="1" applyBorder="1">
      <alignment/>
      <protection/>
    </xf>
    <xf numFmtId="1" fontId="12" fillId="0" borderId="0" xfId="24" applyNumberFormat="1" applyFont="1" applyBorder="1">
      <alignment/>
      <protection/>
    </xf>
    <xf numFmtId="0" fontId="9" fillId="0" borderId="8" xfId="24" applyFont="1" applyBorder="1">
      <alignment/>
      <protection/>
    </xf>
    <xf numFmtId="0" fontId="13" fillId="0" borderId="7" xfId="24" applyFont="1" applyBorder="1">
      <alignment/>
      <protection/>
    </xf>
    <xf numFmtId="0" fontId="14" fillId="0" borderId="0" xfId="24" applyFont="1" applyBorder="1">
      <alignment/>
      <protection/>
    </xf>
    <xf numFmtId="0" fontId="14" fillId="0" borderId="8" xfId="24" applyFont="1" applyFill="1" applyBorder="1">
      <alignment/>
      <protection/>
    </xf>
    <xf numFmtId="0" fontId="14" fillId="0" borderId="0" xfId="24" applyFont="1" applyFill="1" applyBorder="1">
      <alignment/>
      <protection/>
    </xf>
    <xf numFmtId="0" fontId="15" fillId="0" borderId="7" xfId="24" applyFont="1" applyBorder="1">
      <alignment/>
      <protection/>
    </xf>
    <xf numFmtId="0" fontId="16" fillId="0" borderId="0" xfId="24" applyFont="1" applyBorder="1" applyAlignment="1">
      <alignment horizontal="right"/>
      <protection/>
    </xf>
    <xf numFmtId="2" fontId="17" fillId="0" borderId="0" xfId="24" applyNumberFormat="1" applyFont="1" applyFill="1" applyBorder="1" applyAlignment="1">
      <alignment horizontal="left" vertical="center"/>
      <protection/>
    </xf>
    <xf numFmtId="0" fontId="13" fillId="0" borderId="8" xfId="24" applyFont="1" applyFill="1" applyBorder="1">
      <alignment/>
      <protection/>
    </xf>
    <xf numFmtId="0" fontId="18" fillId="0" borderId="9" xfId="24" applyFont="1" applyBorder="1">
      <alignment/>
      <protection/>
    </xf>
    <xf numFmtId="0" fontId="18" fillId="0" borderId="10" xfId="24" applyFont="1" applyBorder="1">
      <alignment/>
      <protection/>
    </xf>
    <xf numFmtId="2" fontId="19" fillId="0" borderId="10" xfId="24" applyNumberFormat="1" applyFont="1" applyFill="1" applyBorder="1" applyAlignment="1">
      <alignment horizontal="right" vertical="center"/>
      <protection/>
    </xf>
    <xf numFmtId="2" fontId="20" fillId="0" borderId="10" xfId="24" applyNumberFormat="1" applyFont="1" applyFill="1" applyBorder="1" applyAlignment="1">
      <alignment horizontal="left" vertical="center"/>
      <protection/>
    </xf>
    <xf numFmtId="2" fontId="21" fillId="0" borderId="10" xfId="24" applyNumberFormat="1" applyFont="1" applyBorder="1" applyAlignment="1">
      <alignment horizontal="right" vertical="center"/>
      <protection/>
    </xf>
    <xf numFmtId="173" fontId="18" fillId="0" borderId="10" xfId="24" applyNumberFormat="1" applyFont="1" applyBorder="1" applyAlignment="1">
      <alignment vertical="center"/>
      <protection/>
    </xf>
    <xf numFmtId="0" fontId="9" fillId="0" borderId="10" xfId="24" applyFont="1" applyBorder="1" applyAlignment="1">
      <alignment vertical="center"/>
      <protection/>
    </xf>
    <xf numFmtId="0" fontId="9" fillId="0" borderId="11" xfId="24" applyFont="1" applyBorder="1" applyAlignment="1">
      <alignment vertical="center"/>
      <protection/>
    </xf>
    <xf numFmtId="0" fontId="18" fillId="0" borderId="0" xfId="24" applyFont="1" applyBorder="1">
      <alignment/>
      <protection/>
    </xf>
    <xf numFmtId="2" fontId="19" fillId="0" borderId="0" xfId="24" applyNumberFormat="1" applyFont="1" applyFill="1" applyBorder="1" applyAlignment="1">
      <alignment horizontal="right"/>
      <protection/>
    </xf>
    <xf numFmtId="2" fontId="21" fillId="0" borderId="0" xfId="24" applyNumberFormat="1" applyFont="1" applyBorder="1" applyAlignment="1">
      <alignment horizontal="right"/>
      <protection/>
    </xf>
    <xf numFmtId="173" fontId="18" fillId="0" borderId="0" xfId="24" applyNumberFormat="1" applyFont="1" applyBorder="1">
      <alignment/>
      <protection/>
    </xf>
    <xf numFmtId="1" fontId="12" fillId="2" borderId="2" xfId="24" applyNumberFormat="1" applyFont="1" applyFill="1" applyBorder="1">
      <alignment/>
      <protection/>
    </xf>
    <xf numFmtId="0" fontId="22" fillId="2" borderId="1" xfId="24" applyFont="1" applyFill="1" applyBorder="1" applyAlignment="1">
      <alignment vertical="center"/>
      <protection/>
    </xf>
    <xf numFmtId="0" fontId="23" fillId="2" borderId="2" xfId="24" applyFont="1" applyFill="1" applyBorder="1" applyAlignment="1">
      <alignment vertical="center"/>
      <protection/>
    </xf>
    <xf numFmtId="0" fontId="24" fillId="0" borderId="0" xfId="24" applyFont="1">
      <alignment/>
      <protection/>
    </xf>
    <xf numFmtId="173" fontId="25" fillId="0" borderId="0" xfId="24" applyNumberFormat="1" applyFont="1" applyBorder="1">
      <alignment/>
      <protection/>
    </xf>
    <xf numFmtId="173" fontId="9" fillId="0" borderId="0" xfId="24" applyNumberFormat="1" applyFont="1" applyBorder="1">
      <alignment/>
      <protection/>
    </xf>
    <xf numFmtId="0" fontId="26" fillId="0" borderId="0" xfId="24" applyFont="1">
      <alignment/>
      <protection/>
    </xf>
    <xf numFmtId="0" fontId="27" fillId="2" borderId="0" xfId="24" applyFont="1" applyFill="1" applyAlignment="1">
      <alignment horizontal="left"/>
      <protection/>
    </xf>
    <xf numFmtId="0" fontId="9" fillId="2" borderId="0" xfId="24" applyFont="1" applyFill="1">
      <alignment/>
      <protection/>
    </xf>
    <xf numFmtId="0" fontId="9" fillId="2" borderId="0" xfId="24" applyFont="1" applyFill="1" applyBorder="1">
      <alignment/>
      <protection/>
    </xf>
    <xf numFmtId="2" fontId="14" fillId="0" borderId="0" xfId="24" applyNumberFormat="1" applyFont="1" applyFill="1" applyBorder="1" applyAlignment="1">
      <alignment horizontal="right" vertical="center"/>
      <protection/>
    </xf>
    <xf numFmtId="2" fontId="13" fillId="0" borderId="0" xfId="24" applyNumberFormat="1" applyFont="1" applyFill="1" applyBorder="1" applyAlignment="1">
      <alignment horizontal="right" vertical="center"/>
      <protection/>
    </xf>
    <xf numFmtId="2" fontId="13" fillId="0" borderId="0" xfId="24" applyNumberFormat="1" applyFont="1" applyBorder="1" applyAlignment="1">
      <alignment horizontal="right" vertical="center"/>
      <protection/>
    </xf>
    <xf numFmtId="2" fontId="16" fillId="0" borderId="0" xfId="24" applyNumberFormat="1" applyFont="1" applyFill="1" applyBorder="1" applyAlignment="1">
      <alignment horizontal="right" vertical="center"/>
      <protection/>
    </xf>
    <xf numFmtId="1" fontId="12" fillId="2" borderId="1" xfId="24" applyNumberFormat="1" applyFont="1" applyFill="1" applyBorder="1">
      <alignment/>
      <protection/>
    </xf>
    <xf numFmtId="2" fontId="23" fillId="2" borderId="2" xfId="24" applyNumberFormat="1" applyFont="1" applyFill="1" applyBorder="1" applyAlignment="1">
      <alignment vertical="center"/>
      <protection/>
    </xf>
    <xf numFmtId="175" fontId="14" fillId="0" borderId="0" xfId="24" applyNumberFormat="1" applyFont="1" applyFill="1" applyBorder="1" applyAlignment="1">
      <alignment horizontal="right" vertical="center"/>
      <protection/>
    </xf>
    <xf numFmtId="175" fontId="13" fillId="0" borderId="0" xfId="24" applyNumberFormat="1" applyFont="1" applyFill="1" applyBorder="1" applyAlignment="1">
      <alignment horizontal="right" vertical="center"/>
      <protection/>
    </xf>
    <xf numFmtId="175" fontId="13" fillId="0" borderId="0" xfId="24" applyNumberFormat="1" applyFont="1" applyBorder="1" applyAlignment="1">
      <alignment horizontal="right" vertical="center"/>
      <protection/>
    </xf>
    <xf numFmtId="175" fontId="16" fillId="0" borderId="0" xfId="24" applyNumberFormat="1" applyFont="1" applyFill="1" applyBorder="1" applyAlignment="1">
      <alignment horizontal="right" vertical="center"/>
      <protection/>
    </xf>
    <xf numFmtId="1" fontId="12" fillId="2" borderId="1" xfId="24" applyNumberFormat="1" applyFont="1" applyFill="1" applyBorder="1" applyAlignment="1">
      <alignment horizontal="center"/>
      <protection/>
    </xf>
    <xf numFmtId="1" fontId="12" fillId="2" borderId="2" xfId="24" applyNumberFormat="1" applyFont="1" applyFill="1" applyBorder="1" applyAlignment="1">
      <alignment horizontal="center"/>
      <protection/>
    </xf>
    <xf numFmtId="175" fontId="23" fillId="2" borderId="2" xfId="24" applyNumberFormat="1" applyFont="1" applyFill="1" applyBorder="1" applyAlignment="1">
      <alignment vertical="center"/>
      <protection/>
    </xf>
    <xf numFmtId="0" fontId="26" fillId="0" borderId="0" xfId="24" applyFont="1" applyAlignment="1">
      <alignment horizontal="centerContinuous"/>
      <protection/>
    </xf>
    <xf numFmtId="1" fontId="12" fillId="0" borderId="0" xfId="24" applyNumberFormat="1" applyFont="1" applyBorder="1" applyAlignment="1">
      <alignment horizontal="center"/>
      <protection/>
    </xf>
    <xf numFmtId="0" fontId="22" fillId="2" borderId="0" xfId="24" applyFont="1" applyFill="1" applyAlignment="1">
      <alignment vertical="center"/>
      <protection/>
    </xf>
    <xf numFmtId="0" fontId="26" fillId="2" borderId="0" xfId="24" applyFont="1" applyFill="1" applyAlignment="1">
      <alignment vertical="center"/>
      <protection/>
    </xf>
    <xf numFmtId="175" fontId="9" fillId="2" borderId="0" xfId="24" applyNumberFormat="1" applyFont="1" applyFill="1" applyBorder="1" applyAlignment="1">
      <alignment vertical="center"/>
      <protection/>
    </xf>
    <xf numFmtId="0" fontId="26" fillId="2" borderId="0" xfId="24" applyFont="1" applyFill="1" applyBorder="1">
      <alignment/>
      <protection/>
    </xf>
    <xf numFmtId="175" fontId="9" fillId="2" borderId="0" xfId="24" applyNumberFormat="1" applyFont="1" applyFill="1" applyBorder="1">
      <alignment/>
      <protection/>
    </xf>
    <xf numFmtId="175" fontId="9" fillId="0" borderId="0" xfId="24" applyNumberFormat="1" applyFont="1" applyBorder="1">
      <alignment/>
      <protection/>
    </xf>
    <xf numFmtId="175" fontId="31" fillId="0" borderId="0" xfId="24" applyNumberFormat="1" applyFont="1" applyBorder="1">
      <alignment/>
      <protection/>
    </xf>
    <xf numFmtId="0" fontId="26" fillId="0" borderId="0" xfId="24" applyFont="1" applyBorder="1">
      <alignment/>
      <protection/>
    </xf>
    <xf numFmtId="173" fontId="26" fillId="0" borderId="0" xfId="24" applyNumberFormat="1" applyFont="1" applyBorder="1">
      <alignment/>
      <protection/>
    </xf>
    <xf numFmtId="0" fontId="9" fillId="2" borderId="12" xfId="24" applyFont="1" applyFill="1" applyBorder="1" applyAlignment="1">
      <alignment vertical="center"/>
      <protection/>
    </xf>
    <xf numFmtId="0" fontId="10" fillId="2" borderId="13" xfId="24" applyFont="1" applyFill="1" applyBorder="1" applyAlignment="1">
      <alignment vertical="center"/>
      <protection/>
    </xf>
    <xf numFmtId="0" fontId="14" fillId="0" borderId="7" xfId="24" applyFont="1" applyFill="1" applyBorder="1">
      <alignment/>
      <protection/>
    </xf>
    <xf numFmtId="0" fontId="14" fillId="0" borderId="7" xfId="24" applyFont="1" applyBorder="1">
      <alignment/>
      <protection/>
    </xf>
    <xf numFmtId="0" fontId="19" fillId="0" borderId="7" xfId="24" applyFont="1" applyBorder="1">
      <alignment/>
      <protection/>
    </xf>
    <xf numFmtId="0" fontId="19" fillId="0" borderId="0" xfId="24" applyFont="1" applyBorder="1">
      <alignment/>
      <protection/>
    </xf>
    <xf numFmtId="2" fontId="19" fillId="0" borderId="10" xfId="24" applyNumberFormat="1" applyFont="1" applyFill="1" applyBorder="1" applyAlignment="1">
      <alignment horizontal="right"/>
      <protection/>
    </xf>
    <xf numFmtId="2" fontId="18" fillId="0" borderId="10" xfId="24" applyNumberFormat="1" applyFont="1" applyBorder="1" applyAlignment="1">
      <alignment horizontal="right"/>
      <protection/>
    </xf>
    <xf numFmtId="2" fontId="21" fillId="0" borderId="10" xfId="24" applyNumberFormat="1" applyFont="1" applyBorder="1" applyAlignment="1">
      <alignment horizontal="right"/>
      <protection/>
    </xf>
    <xf numFmtId="173" fontId="18" fillId="0" borderId="10" xfId="24" applyNumberFormat="1" applyFont="1" applyBorder="1">
      <alignment/>
      <protection/>
    </xf>
    <xf numFmtId="0" fontId="9" fillId="0" borderId="11" xfId="24" applyFont="1" applyBorder="1">
      <alignment/>
      <protection/>
    </xf>
    <xf numFmtId="2" fontId="18" fillId="0" borderId="0" xfId="24" applyNumberFormat="1" applyFont="1" applyBorder="1" applyAlignment="1">
      <alignment horizontal="right"/>
      <protection/>
    </xf>
    <xf numFmtId="1" fontId="12" fillId="2" borderId="0" xfId="24" applyNumberFormat="1" applyFont="1" applyFill="1" applyBorder="1">
      <alignment/>
      <protection/>
    </xf>
    <xf numFmtId="0" fontId="23" fillId="2" borderId="0" xfId="24" applyFont="1" applyFill="1" applyAlignment="1">
      <alignment vertical="center"/>
      <protection/>
    </xf>
    <xf numFmtId="0" fontId="9" fillId="0" borderId="0" xfId="24" applyFont="1" applyAlignment="1">
      <alignment horizontal="center" vertical="center"/>
      <protection/>
    </xf>
    <xf numFmtId="175" fontId="14" fillId="0" borderId="0" xfId="24" applyNumberFormat="1" applyFont="1" applyFill="1" applyBorder="1" applyAlignment="1">
      <alignment horizontal="right"/>
      <protection/>
    </xf>
    <xf numFmtId="175" fontId="14" fillId="0" borderId="0" xfId="24" applyNumberFormat="1" applyFont="1" applyBorder="1" applyAlignment="1">
      <alignment horizontal="right"/>
      <protection/>
    </xf>
    <xf numFmtId="175" fontId="19" fillId="0" borderId="0" xfId="24" applyNumberFormat="1" applyFont="1" applyFill="1" applyBorder="1" applyAlignment="1">
      <alignment horizontal="right"/>
      <protection/>
    </xf>
    <xf numFmtId="175" fontId="19" fillId="0" borderId="0" xfId="24" applyNumberFormat="1" applyFont="1" applyBorder="1" applyAlignment="1">
      <alignment horizontal="right"/>
      <protection/>
    </xf>
    <xf numFmtId="175" fontId="19" fillId="0" borderId="0" xfId="24" applyNumberFormat="1" applyFont="1" applyBorder="1">
      <alignment/>
      <protection/>
    </xf>
    <xf numFmtId="0" fontId="26" fillId="0" borderId="8" xfId="24" applyFont="1" applyBorder="1">
      <alignment/>
      <protection/>
    </xf>
    <xf numFmtId="175" fontId="23" fillId="2" borderId="0" xfId="24" applyNumberFormat="1" applyFont="1" applyFill="1" applyBorder="1" applyAlignment="1">
      <alignment vertical="center"/>
      <protection/>
    </xf>
    <xf numFmtId="175" fontId="25" fillId="0" borderId="0" xfId="24" applyNumberFormat="1" applyFont="1" applyBorder="1">
      <alignment/>
      <protection/>
    </xf>
    <xf numFmtId="0" fontId="33" fillId="0" borderId="0" xfId="24" applyFont="1">
      <alignment/>
      <protection/>
    </xf>
    <xf numFmtId="0" fontId="9" fillId="0" borderId="0" xfId="24" applyFont="1" applyFill="1">
      <alignment/>
      <protection/>
    </xf>
    <xf numFmtId="0" fontId="4" fillId="0" borderId="0" xfId="24" applyFill="1">
      <alignment/>
      <protection/>
    </xf>
    <xf numFmtId="0" fontId="26" fillId="0" borderId="0" xfId="24" applyFont="1" applyFill="1" applyAlignment="1">
      <alignment horizontal="center"/>
      <protection/>
    </xf>
    <xf numFmtId="0" fontId="4" fillId="0" borderId="0" xfId="24" applyFill="1" applyAlignment="1">
      <alignment horizontal="center"/>
      <protection/>
    </xf>
    <xf numFmtId="0" fontId="34" fillId="0" borderId="0" xfId="24" applyFont="1" applyFill="1" applyAlignment="1">
      <alignment horizontal="center"/>
      <protection/>
    </xf>
    <xf numFmtId="0" fontId="4" fillId="0" borderId="0" xfId="24">
      <alignment/>
      <protection/>
    </xf>
    <xf numFmtId="0" fontId="9" fillId="0" borderId="14" xfId="24" applyFont="1" applyBorder="1">
      <alignment/>
      <protection/>
    </xf>
    <xf numFmtId="2" fontId="26" fillId="0" borderId="0" xfId="24" applyNumberFormat="1" applyFont="1" applyFill="1" applyAlignment="1">
      <alignment horizontal="center"/>
      <protection/>
    </xf>
    <xf numFmtId="0" fontId="9" fillId="0" borderId="14" xfId="24" applyFont="1" applyBorder="1" applyAlignment="1">
      <alignment horizontal="center"/>
      <protection/>
    </xf>
    <xf numFmtId="2" fontId="34" fillId="0" borderId="0" xfId="24" applyNumberFormat="1" applyFont="1" applyAlignment="1">
      <alignment horizontal="center"/>
      <protection/>
    </xf>
    <xf numFmtId="0" fontId="34" fillId="0" borderId="0" xfId="24" applyFont="1" applyAlignment="1">
      <alignment horizontal="center"/>
      <protection/>
    </xf>
    <xf numFmtId="0" fontId="9" fillId="0" borderId="15" xfId="24" applyFont="1" applyBorder="1">
      <alignment/>
      <protection/>
    </xf>
    <xf numFmtId="0" fontId="9" fillId="0" borderId="15" xfId="24" applyFont="1" applyBorder="1" applyAlignment="1">
      <alignment horizontal="center"/>
      <protection/>
    </xf>
    <xf numFmtId="0" fontId="9" fillId="0" borderId="0" xfId="24" applyFont="1" applyFill="1" applyBorder="1">
      <alignment/>
      <protection/>
    </xf>
    <xf numFmtId="0" fontId="9" fillId="0" borderId="16" xfId="24" applyFont="1" applyBorder="1">
      <alignment/>
      <protection/>
    </xf>
    <xf numFmtId="0" fontId="9" fillId="0" borderId="14" xfId="24" applyFont="1" applyBorder="1" applyAlignment="1">
      <alignment horizontal="center" wrapText="1"/>
      <protection/>
    </xf>
    <xf numFmtId="0" fontId="35" fillId="0" borderId="14" xfId="24" applyFont="1" applyBorder="1" applyAlignment="1">
      <alignment horizontal="center"/>
      <protection/>
    </xf>
    <xf numFmtId="0" fontId="9" fillId="0" borderId="17" xfId="24" applyFont="1" applyBorder="1">
      <alignment/>
      <protection/>
    </xf>
    <xf numFmtId="0" fontId="9" fillId="0" borderId="15" xfId="24" applyFont="1" applyBorder="1" applyAlignment="1">
      <alignment horizontal="center" wrapText="1"/>
      <protection/>
    </xf>
    <xf numFmtId="0" fontId="33" fillId="0" borderId="15" xfId="24" applyFont="1" applyBorder="1" applyAlignment="1">
      <alignment horizontal="center" wrapText="1"/>
      <protection/>
    </xf>
    <xf numFmtId="0" fontId="35" fillId="0" borderId="15" xfId="24" applyFont="1" applyBorder="1" applyAlignment="1">
      <alignment horizontal="center" wrapText="1"/>
      <protection/>
    </xf>
    <xf numFmtId="0" fontId="35" fillId="0" borderId="15" xfId="24" applyFont="1" applyBorder="1" applyAlignment="1">
      <alignment horizontal="center"/>
      <protection/>
    </xf>
    <xf numFmtId="0" fontId="36" fillId="0" borderId="15" xfId="24" applyFont="1" applyBorder="1" applyAlignment="1">
      <alignment horizontal="center" wrapText="1"/>
      <protection/>
    </xf>
    <xf numFmtId="0" fontId="36" fillId="0" borderId="15" xfId="24" applyFont="1" applyBorder="1" applyAlignment="1">
      <alignment horizontal="center"/>
      <protection/>
    </xf>
    <xf numFmtId="0" fontId="0" fillId="0" borderId="0" xfId="23" applyFont="1">
      <alignment/>
      <protection/>
    </xf>
    <xf numFmtId="0" fontId="0" fillId="0" borderId="16" xfId="23" applyFont="1" applyBorder="1">
      <alignment/>
      <protection/>
    </xf>
    <xf numFmtId="0" fontId="0" fillId="0" borderId="14" xfId="23" applyFont="1" applyBorder="1" applyAlignment="1">
      <alignment horizontal="center"/>
      <protection/>
    </xf>
    <xf numFmtId="0" fontId="0" fillId="0" borderId="15" xfId="23" applyFont="1" applyBorder="1" applyAlignment="1">
      <alignment horizontal="center"/>
      <protection/>
    </xf>
    <xf numFmtId="0" fontId="0" fillId="0" borderId="0" xfId="23" applyFont="1" applyAlignment="1">
      <alignment horizontal="center"/>
      <protection/>
    </xf>
    <xf numFmtId="0" fontId="0" fillId="0" borderId="17" xfId="23" applyFont="1" applyBorder="1">
      <alignment/>
      <protection/>
    </xf>
    <xf numFmtId="0" fontId="0" fillId="0" borderId="14" xfId="23" applyFont="1" applyBorder="1" applyAlignment="1">
      <alignment horizontal="center" wrapText="1"/>
      <protection/>
    </xf>
    <xf numFmtId="0" fontId="37" fillId="0" borderId="16" xfId="23" applyFont="1" applyBorder="1" applyAlignment="1">
      <alignment horizontal="center"/>
      <protection/>
    </xf>
    <xf numFmtId="0" fontId="0" fillId="0" borderId="15" xfId="23" applyFont="1" applyBorder="1" applyAlignment="1">
      <alignment horizontal="center" wrapText="1"/>
      <protection/>
    </xf>
    <xf numFmtId="0" fontId="0" fillId="0" borderId="16" xfId="23" applyFont="1" applyBorder="1" applyAlignment="1">
      <alignment horizontal="center"/>
      <protection/>
    </xf>
    <xf numFmtId="0" fontId="0" fillId="0" borderId="17" xfId="23" applyFont="1" applyBorder="1" applyAlignment="1">
      <alignment horizontal="center"/>
      <protection/>
    </xf>
    <xf numFmtId="0" fontId="37" fillId="0" borderId="17" xfId="23" applyFont="1" applyBorder="1" applyAlignment="1">
      <alignment horizontal="center"/>
      <protection/>
    </xf>
    <xf numFmtId="0" fontId="37" fillId="0" borderId="14" xfId="23" applyFont="1" applyBorder="1" applyAlignment="1">
      <alignment horizontal="center"/>
      <protection/>
    </xf>
    <xf numFmtId="0" fontId="37" fillId="0" borderId="15" xfId="23" applyFont="1" applyBorder="1" applyAlignment="1">
      <alignment horizontal="center"/>
      <protection/>
    </xf>
    <xf numFmtId="2" fontId="0" fillId="0" borderId="0" xfId="23" applyNumberFormat="1" applyFont="1" applyAlignment="1">
      <alignment horizontal="center"/>
      <protection/>
    </xf>
    <xf numFmtId="173" fontId="0" fillId="0" borderId="0" xfId="23" applyNumberFormat="1" applyFont="1" applyAlignment="1">
      <alignment horizontal="center"/>
      <protection/>
    </xf>
    <xf numFmtId="173" fontId="0" fillId="0" borderId="0" xfId="23" applyNumberFormat="1" applyFont="1">
      <alignment/>
      <protection/>
    </xf>
    <xf numFmtId="2" fontId="23" fillId="3" borderId="2" xfId="24" applyNumberFormat="1" applyFont="1" applyFill="1" applyBorder="1" applyAlignment="1">
      <alignment vertical="center"/>
      <protection/>
    </xf>
    <xf numFmtId="1" fontId="12" fillId="2" borderId="4" xfId="24" applyNumberFormat="1" applyFont="1" applyFill="1" applyBorder="1">
      <alignment/>
      <protection/>
    </xf>
    <xf numFmtId="1" fontId="12" fillId="2" borderId="5" xfId="24" applyNumberFormat="1" applyFont="1" applyFill="1" applyBorder="1">
      <alignment/>
      <protection/>
    </xf>
    <xf numFmtId="1" fontId="12" fillId="3" borderId="5" xfId="24" applyNumberFormat="1" applyFont="1" applyFill="1" applyBorder="1">
      <alignment/>
      <protection/>
    </xf>
    <xf numFmtId="0" fontId="9" fillId="3" borderId="6" xfId="24" applyFont="1" applyFill="1" applyBorder="1">
      <alignment/>
      <protection/>
    </xf>
    <xf numFmtId="0" fontId="24" fillId="3" borderId="3" xfId="24" applyFont="1" applyFill="1" applyBorder="1">
      <alignment/>
      <protection/>
    </xf>
    <xf numFmtId="1" fontId="12" fillId="0" borderId="0" xfId="0" applyNumberFormat="1" applyFont="1" applyAlignment="1">
      <alignment horizontal="right"/>
    </xf>
    <xf numFmtId="1" fontId="12" fillId="0" borderId="0" xfId="0" applyNumberFormat="1" applyFont="1" applyAlignment="1">
      <alignment horizontal="left"/>
    </xf>
    <xf numFmtId="1" fontId="12" fillId="0" borderId="0" xfId="0" applyNumberFormat="1" applyFont="1" applyAlignment="1">
      <alignment/>
    </xf>
    <xf numFmtId="0" fontId="12" fillId="0" borderId="0" xfId="24" applyFont="1">
      <alignment/>
      <protection/>
    </xf>
    <xf numFmtId="0" fontId="43" fillId="0" borderId="0" xfId="0" applyFont="1" applyFill="1" applyAlignment="1">
      <alignment vertical="center"/>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2" fillId="0" borderId="0" xfId="24" applyFont="1" applyFill="1" applyAlignment="1">
      <alignment horizontal="left" vertical="center"/>
      <protection/>
    </xf>
    <xf numFmtId="0" fontId="9" fillId="0" borderId="0" xfId="24" applyFont="1" applyFill="1" applyBorder="1" applyAlignment="1">
      <alignment horizontal="center" vertical="center"/>
      <protection/>
    </xf>
    <xf numFmtId="0" fontId="9" fillId="0" borderId="5" xfId="24" applyFont="1" applyFill="1" applyBorder="1" applyAlignment="1">
      <alignment vertical="center"/>
      <protection/>
    </xf>
    <xf numFmtId="0" fontId="12" fillId="0" borderId="5" xfId="24" applyFont="1" applyFill="1" applyBorder="1" applyAlignment="1">
      <alignment horizontal="left" vertical="center"/>
      <protection/>
    </xf>
    <xf numFmtId="0" fontId="9" fillId="0" borderId="6" xfId="24" applyFont="1" applyFill="1" applyBorder="1" applyAlignment="1">
      <alignment vertical="center"/>
      <protection/>
    </xf>
    <xf numFmtId="0" fontId="9" fillId="0" borderId="8" xfId="24" applyFont="1" applyFill="1" applyBorder="1" applyAlignment="1">
      <alignment vertical="center"/>
      <protection/>
    </xf>
    <xf numFmtId="0" fontId="9" fillId="0" borderId="11" xfId="24" applyFont="1" applyFill="1" applyBorder="1" applyAlignment="1">
      <alignment vertical="center"/>
      <protection/>
    </xf>
    <xf numFmtId="1" fontId="46" fillId="2" borderId="5" xfId="24" applyNumberFormat="1" applyFont="1" applyFill="1" applyBorder="1" applyAlignment="1">
      <alignment horizontal="center"/>
      <protection/>
    </xf>
    <xf numFmtId="1" fontId="46" fillId="3" borderId="5" xfId="24" applyNumberFormat="1" applyFont="1" applyFill="1" applyBorder="1" applyAlignment="1">
      <alignment horizontal="center"/>
      <protection/>
    </xf>
    <xf numFmtId="0" fontId="48" fillId="0" borderId="0" xfId="24" applyFont="1" applyFill="1" applyBorder="1" applyAlignment="1">
      <alignment horizontal="left" vertical="center"/>
      <protection/>
    </xf>
    <xf numFmtId="0" fontId="33" fillId="0" borderId="0" xfId="24" applyFont="1" applyFill="1" applyBorder="1" applyAlignment="1">
      <alignment horizontal="center" vertical="center"/>
      <protection/>
    </xf>
    <xf numFmtId="0" fontId="27" fillId="0" borderId="0" xfId="24" applyFont="1" applyFill="1" applyBorder="1" applyAlignment="1">
      <alignment horizontal="center" vertical="center"/>
      <protection/>
    </xf>
    <xf numFmtId="0" fontId="27" fillId="0" borderId="0" xfId="24" applyFont="1" applyFill="1" applyBorder="1" applyAlignment="1">
      <alignment horizontal="right" vertical="center"/>
      <protection/>
    </xf>
    <xf numFmtId="1" fontId="48" fillId="2" borderId="5" xfId="24" applyNumberFormat="1" applyFont="1" applyFill="1" applyBorder="1" applyAlignment="1">
      <alignment horizontal="center"/>
      <protection/>
    </xf>
    <xf numFmtId="1" fontId="48" fillId="2" borderId="4" xfId="24" applyNumberFormat="1" applyFont="1" applyFill="1" applyBorder="1" applyAlignment="1">
      <alignment horizontal="left"/>
      <protection/>
    </xf>
    <xf numFmtId="1" fontId="48" fillId="3" borderId="5" xfId="24" applyNumberFormat="1" applyFont="1" applyFill="1" applyBorder="1" applyAlignment="1">
      <alignment horizontal="right"/>
      <protection/>
    </xf>
    <xf numFmtId="175" fontId="13" fillId="0" borderId="0" xfId="24" applyNumberFormat="1" applyFont="1" applyFill="1" applyBorder="1" applyAlignment="1">
      <alignment horizontal="center" vertical="center"/>
      <protection/>
    </xf>
    <xf numFmtId="175" fontId="19" fillId="0" borderId="10" xfId="24" applyNumberFormat="1" applyFont="1" applyFill="1" applyBorder="1" applyAlignment="1">
      <alignment horizontal="right" vertical="center"/>
      <protection/>
    </xf>
    <xf numFmtId="175" fontId="9" fillId="0" borderId="10" xfId="24" applyNumberFormat="1" applyFont="1" applyFill="1" applyBorder="1" applyAlignment="1">
      <alignment vertical="center"/>
      <protection/>
    </xf>
    <xf numFmtId="175" fontId="47" fillId="0" borderId="10" xfId="24" applyNumberFormat="1" applyFont="1" applyFill="1" applyBorder="1" applyAlignment="1">
      <alignment horizontal="center" vertical="center"/>
      <protection/>
    </xf>
    <xf numFmtId="175" fontId="13" fillId="0" borderId="10" xfId="24" applyNumberFormat="1" applyFont="1" applyFill="1" applyBorder="1" applyAlignment="1">
      <alignment horizontal="center" vertical="center"/>
      <protection/>
    </xf>
    <xf numFmtId="0" fontId="18" fillId="0" borderId="9" xfId="24" applyFont="1" applyFill="1" applyBorder="1">
      <alignment/>
      <protection/>
    </xf>
    <xf numFmtId="0" fontId="18" fillId="0" borderId="10" xfId="24" applyFont="1" applyFill="1" applyBorder="1">
      <alignment/>
      <protection/>
    </xf>
    <xf numFmtId="175" fontId="11" fillId="2" borderId="2" xfId="24" applyNumberFormat="1" applyFont="1" applyFill="1" applyBorder="1" applyAlignment="1">
      <alignment vertical="center"/>
      <protection/>
    </xf>
    <xf numFmtId="2" fontId="49" fillId="0" borderId="0" xfId="24" applyNumberFormat="1" applyFont="1" applyFill="1" applyBorder="1" applyAlignment="1">
      <alignment horizontal="left" vertical="center"/>
      <protection/>
    </xf>
    <xf numFmtId="0" fontId="49" fillId="0" borderId="10" xfId="24" applyFont="1" applyBorder="1" applyAlignment="1">
      <alignment vertical="center"/>
      <protection/>
    </xf>
    <xf numFmtId="0" fontId="9" fillId="0" borderId="0" xfId="0" applyFont="1" applyBorder="1" applyAlignment="1">
      <alignment/>
    </xf>
    <xf numFmtId="0" fontId="9" fillId="0" borderId="0" xfId="0" applyFont="1" applyBorder="1" applyAlignment="1">
      <alignment vertical="center"/>
    </xf>
    <xf numFmtId="0" fontId="9" fillId="0" borderId="0" xfId="0" applyFont="1" applyAlignment="1">
      <alignment vertical="center"/>
    </xf>
    <xf numFmtId="0" fontId="12" fillId="3" borderId="0" xfId="0" applyFont="1" applyFill="1" applyBorder="1" applyAlignment="1">
      <alignment/>
    </xf>
    <xf numFmtId="0" fontId="50" fillId="0" borderId="0" xfId="0" applyFont="1" applyAlignment="1">
      <alignment horizontal="left" indent="9"/>
    </xf>
    <xf numFmtId="0" fontId="9" fillId="3" borderId="0" xfId="0" applyFont="1" applyFill="1" applyBorder="1" applyAlignment="1">
      <alignment/>
    </xf>
    <xf numFmtId="0" fontId="26" fillId="3" borderId="0" xfId="0" applyFont="1" applyFill="1" applyBorder="1" applyAlignment="1">
      <alignment/>
    </xf>
    <xf numFmtId="0" fontId="11" fillId="3" borderId="0" xfId="0" applyFont="1" applyFill="1" applyBorder="1" applyAlignment="1">
      <alignment/>
    </xf>
    <xf numFmtId="0" fontId="12" fillId="3" borderId="0" xfId="0" applyFont="1" applyFill="1" applyBorder="1" applyAlignment="1">
      <alignment horizontal="left"/>
    </xf>
    <xf numFmtId="0" fontId="12" fillId="3" borderId="0" xfId="0" applyFont="1" applyFill="1" applyBorder="1" applyAlignment="1">
      <alignment horizontal="right"/>
    </xf>
    <xf numFmtId="175" fontId="54" fillId="0" borderId="0" xfId="24" applyNumberFormat="1" applyFont="1" applyFill="1" applyAlignment="1">
      <alignment vertical="center"/>
      <protection/>
    </xf>
    <xf numFmtId="0" fontId="54" fillId="0" borderId="0" xfId="24" applyFont="1" applyFill="1" applyAlignment="1">
      <alignment vertical="center"/>
      <protection/>
    </xf>
    <xf numFmtId="173" fontId="13" fillId="0" borderId="0" xfId="24" applyNumberFormat="1" applyFont="1" applyBorder="1" applyAlignment="1">
      <alignment horizontal="right" vertical="center"/>
      <protection/>
    </xf>
    <xf numFmtId="2" fontId="0" fillId="0" borderId="0" xfId="23" applyNumberFormat="1" applyFont="1">
      <alignment/>
      <protection/>
    </xf>
    <xf numFmtId="0" fontId="1" fillId="0" borderId="0" xfId="0" applyFont="1" applyAlignment="1">
      <alignment/>
    </xf>
    <xf numFmtId="0" fontId="55" fillId="0" borderId="0" xfId="0" applyFont="1" applyAlignment="1">
      <alignment/>
    </xf>
    <xf numFmtId="175" fontId="12" fillId="3" borderId="0" xfId="0" applyNumberFormat="1" applyFont="1" applyFill="1" applyBorder="1" applyAlignment="1">
      <alignment horizontal="center"/>
    </xf>
    <xf numFmtId="0" fontId="0" fillId="0" borderId="0" xfId="0" applyFont="1" applyAlignment="1">
      <alignment/>
    </xf>
    <xf numFmtId="0" fontId="56" fillId="0" borderId="0" xfId="0" applyFont="1" applyAlignment="1">
      <alignment/>
    </xf>
    <xf numFmtId="0" fontId="57" fillId="0" borderId="0" xfId="0" applyFont="1" applyAlignment="1">
      <alignment/>
    </xf>
    <xf numFmtId="0" fontId="33" fillId="0" borderId="7" xfId="24" applyFont="1" applyBorder="1">
      <alignment/>
      <protection/>
    </xf>
    <xf numFmtId="0" fontId="33" fillId="0" borderId="0" xfId="24" applyFont="1" applyBorder="1">
      <alignment/>
      <protection/>
    </xf>
    <xf numFmtId="175" fontId="33" fillId="0" borderId="0" xfId="24" applyNumberFormat="1" applyFont="1" applyFill="1" applyBorder="1" applyAlignment="1">
      <alignment horizontal="center" vertical="center"/>
      <protection/>
    </xf>
    <xf numFmtId="2" fontId="58" fillId="0" borderId="0" xfId="24" applyNumberFormat="1" applyFont="1" applyFill="1" applyBorder="1" applyAlignment="1">
      <alignment horizontal="left" vertical="center"/>
      <protection/>
    </xf>
    <xf numFmtId="0" fontId="0" fillId="0" borderId="0" xfId="0" applyFont="1" applyAlignment="1">
      <alignment/>
    </xf>
    <xf numFmtId="0" fontId="9" fillId="0" borderId="0" xfId="0" applyFont="1" applyBorder="1" applyAlignment="1">
      <alignment horizontal="center"/>
    </xf>
    <xf numFmtId="0" fontId="46" fillId="0" borderId="0" xfId="0" applyFont="1" applyBorder="1" applyAlignment="1">
      <alignment horizontal="center"/>
    </xf>
    <xf numFmtId="4" fontId="9" fillId="0" borderId="0" xfId="0" applyNumberFormat="1" applyFont="1" applyFill="1" applyBorder="1" applyAlignment="1">
      <alignment horizontal="center" vertical="center"/>
    </xf>
    <xf numFmtId="2" fontId="9" fillId="0" borderId="0" xfId="0" applyNumberFormat="1" applyFont="1" applyBorder="1" applyAlignment="1" quotePrefix="1">
      <alignment horizontal="center" vertical="center"/>
    </xf>
    <xf numFmtId="2" fontId="0" fillId="0" borderId="0" xfId="0" applyNumberFormat="1" applyFont="1" applyAlignment="1">
      <alignment/>
    </xf>
    <xf numFmtId="4" fontId="9" fillId="0" borderId="0" xfId="0" applyNumberFormat="1" applyFont="1" applyFill="1" applyBorder="1" applyAlignment="1" quotePrefix="1">
      <alignment horizontal="center" vertical="center"/>
    </xf>
    <xf numFmtId="0" fontId="51" fillId="3" borderId="7" xfId="24" applyFont="1" applyFill="1" applyBorder="1" applyAlignment="1">
      <alignment horizontal="center" vertical="center"/>
      <protection/>
    </xf>
    <xf numFmtId="0" fontId="52" fillId="0" borderId="0" xfId="0" applyFont="1" applyAlignment="1">
      <alignment horizontal="center" vertical="center"/>
    </xf>
    <xf numFmtId="0" fontId="9"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53" fillId="0" borderId="0" xfId="21" applyFont="1" applyAlignment="1">
      <alignment vertical="center"/>
    </xf>
    <xf numFmtId="1" fontId="12" fillId="3" borderId="0" xfId="0" applyNumberFormat="1" applyFont="1" applyFill="1" applyBorder="1" applyAlignment="1">
      <alignment horizontal="center"/>
    </xf>
    <xf numFmtId="0" fontId="12" fillId="0" borderId="0" xfId="24" applyFont="1" applyAlignment="1">
      <alignment horizontal="left" vertical="center" wrapText="1"/>
      <protection/>
    </xf>
    <xf numFmtId="0" fontId="22" fillId="2" borderId="0" xfId="24" applyFont="1" applyFill="1" applyAlignment="1">
      <alignment vertical="center"/>
      <protection/>
    </xf>
    <xf numFmtId="0" fontId="4" fillId="0" borderId="0" xfId="24" applyAlignment="1">
      <alignment vertical="center"/>
      <protection/>
    </xf>
    <xf numFmtId="0" fontId="38" fillId="2" borderId="0" xfId="24" applyFont="1" applyFill="1" applyAlignment="1">
      <alignment vertical="center"/>
      <protection/>
    </xf>
    <xf numFmtId="0" fontId="39" fillId="0" borderId="0" xfId="24" applyFont="1" applyAlignment="1">
      <alignment vertical="center"/>
      <protection/>
    </xf>
    <xf numFmtId="0" fontId="44" fillId="3" borderId="0" xfId="24" applyFont="1" applyFill="1" applyAlignment="1">
      <alignment horizontal="center" vertical="center"/>
      <protection/>
    </xf>
    <xf numFmtId="0" fontId="45" fillId="0" borderId="0" xfId="0" applyFont="1" applyAlignment="1">
      <alignment horizontal="center" vertical="center"/>
    </xf>
    <xf numFmtId="0" fontId="42" fillId="3" borderId="0" xfId="24" applyFont="1" applyFill="1" applyAlignment="1">
      <alignment vertical="center"/>
      <protection/>
    </xf>
    <xf numFmtId="0" fontId="10" fillId="2" borderId="18" xfId="24" applyFont="1" applyFill="1" applyBorder="1" applyAlignment="1">
      <alignment vertical="center"/>
      <protection/>
    </xf>
    <xf numFmtId="0" fontId="0" fillId="0" borderId="18" xfId="0" applyBorder="1" applyAlignment="1">
      <alignment vertical="center"/>
    </xf>
    <xf numFmtId="0" fontId="0" fillId="0" borderId="13" xfId="0" applyBorder="1" applyAlignment="1">
      <alignment vertical="center"/>
    </xf>
    <xf numFmtId="0" fontId="56" fillId="0" borderId="0" xfId="0" applyFont="1" applyAlignment="1">
      <alignment wrapText="1"/>
    </xf>
    <xf numFmtId="0" fontId="0" fillId="0" borderId="0" xfId="0" applyAlignment="1">
      <alignment wrapText="1"/>
    </xf>
    <xf numFmtId="0" fontId="0" fillId="0" borderId="0" xfId="0" applyAlignment="1">
      <alignment/>
    </xf>
    <xf numFmtId="0" fontId="1" fillId="0" borderId="0" xfId="23" applyFont="1" applyAlignment="1">
      <alignment horizontal="center"/>
      <protection/>
    </xf>
    <xf numFmtId="0" fontId="1" fillId="0" borderId="19" xfId="23" applyFont="1" applyBorder="1" applyAlignment="1">
      <alignment horizontal="center"/>
      <protection/>
    </xf>
    <xf numFmtId="0" fontId="12" fillId="0" borderId="0" xfId="0" applyFont="1" applyBorder="1" applyAlignment="1">
      <alignment horizontal="center"/>
    </xf>
    <xf numFmtId="2" fontId="12" fillId="0" borderId="0" xfId="0" applyNumberFormat="1" applyFont="1" applyBorder="1" applyAlignment="1">
      <alignment horizontal="center" vertical="center"/>
    </xf>
    <xf numFmtId="2" fontId="46" fillId="0" borderId="0" xfId="0" applyNumberFormat="1" applyFont="1" applyBorder="1" applyAlignment="1">
      <alignment horizontal="center"/>
    </xf>
    <xf numFmtId="0" fontId="12" fillId="0" borderId="7" xfId="0" applyFont="1" applyBorder="1" applyAlignment="1">
      <alignment horizontal="right"/>
    </xf>
    <xf numFmtId="2" fontId="46" fillId="0" borderId="8" xfId="0" applyNumberFormat="1" applyFont="1" applyBorder="1" applyAlignment="1">
      <alignment horizontal="center"/>
    </xf>
    <xf numFmtId="0" fontId="9" fillId="0" borderId="7" xfId="0" applyFont="1" applyBorder="1" applyAlignment="1">
      <alignment horizontal="right"/>
    </xf>
    <xf numFmtId="4" fontId="9" fillId="0" borderId="8" xfId="0" applyNumberFormat="1" applyFont="1" applyFill="1" applyBorder="1" applyAlignment="1">
      <alignment horizontal="center" vertical="center"/>
    </xf>
    <xf numFmtId="2" fontId="9" fillId="0" borderId="8" xfId="0" applyNumberFormat="1" applyFont="1" applyBorder="1" applyAlignment="1" quotePrefix="1">
      <alignment horizontal="center" vertical="center"/>
    </xf>
    <xf numFmtId="0" fontId="9" fillId="0" borderId="9" xfId="0" applyFont="1" applyBorder="1" applyAlignment="1">
      <alignment horizontal="right"/>
    </xf>
    <xf numFmtId="0" fontId="9" fillId="0" borderId="10" xfId="0" applyFont="1" applyBorder="1" applyAlignment="1">
      <alignment horizontal="center"/>
    </xf>
    <xf numFmtId="4" fontId="9" fillId="0" borderId="10"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xf numFmtId="0" fontId="10" fillId="2" borderId="20" xfId="24" applyFont="1" applyFill="1" applyBorder="1" applyAlignment="1">
      <alignment horizontal="left" vertical="center"/>
      <protection/>
    </xf>
    <xf numFmtId="0" fontId="0" fillId="0" borderId="0" xfId="0" applyBorder="1" applyAlignment="1">
      <alignment vertical="center"/>
    </xf>
    <xf numFmtId="0" fontId="7" fillId="0" borderId="0" xfId="21" applyBorder="1" applyAlignment="1">
      <alignment horizontal="right"/>
    </xf>
    <xf numFmtId="0" fontId="7" fillId="0" borderId="0" xfId="21" applyBorder="1" applyAlignment="1">
      <alignment/>
    </xf>
    <xf numFmtId="0" fontId="9" fillId="0" borderId="0" xfId="0" applyFont="1" applyBorder="1" applyAlignment="1">
      <alignment/>
    </xf>
    <xf numFmtId="0" fontId="9" fillId="0" borderId="0" xfId="0" applyFont="1" applyFill="1" applyBorder="1" applyAlignment="1">
      <alignment/>
    </xf>
    <xf numFmtId="0" fontId="9" fillId="3" borderId="0" xfId="0" applyFont="1" applyFill="1" applyAlignment="1">
      <alignment/>
    </xf>
    <xf numFmtId="0" fontId="11" fillId="3" borderId="0" xfId="0" applyFont="1" applyFill="1" applyBorder="1" applyAlignment="1">
      <alignment horizontal="center"/>
    </xf>
    <xf numFmtId="0" fontId="11" fillId="3" borderId="0" xfId="0" applyFont="1" applyFill="1" applyBorder="1" applyAlignment="1">
      <alignment horizontal="center"/>
    </xf>
    <xf numFmtId="0" fontId="7" fillId="0" borderId="0" xfId="21" applyAlignment="1">
      <alignment/>
    </xf>
    <xf numFmtId="0" fontId="7" fillId="2" borderId="0" xfId="21" applyFill="1" applyAlignment="1">
      <alignment horizontal="right"/>
    </xf>
    <xf numFmtId="0" fontId="27" fillId="0" borderId="0" xfId="0" applyFont="1" applyBorder="1" applyAlignment="1">
      <alignment/>
    </xf>
    <xf numFmtId="2" fontId="12" fillId="0" borderId="8" xfId="0" applyNumberFormat="1" applyFont="1" applyBorder="1" applyAlignment="1">
      <alignment horizontal="center" vertical="center"/>
    </xf>
    <xf numFmtId="0" fontId="7" fillId="2" borderId="0" xfId="21" applyFill="1" applyAlignment="1">
      <alignment horizontal="right" vertical="center"/>
    </xf>
  </cellXfs>
  <cellStyles count="16">
    <cellStyle name="Normal" xfId="0"/>
    <cellStyle name="Comma" xfId="15"/>
    <cellStyle name="Comma [0]" xfId="16"/>
    <cellStyle name="Currency" xfId="17"/>
    <cellStyle name="Currency [0]" xfId="18"/>
    <cellStyle name="Followed Hyperlink" xfId="19"/>
    <cellStyle name="Followed Hyperlink_confidence intervals.xls" xfId="20"/>
    <cellStyle name="Hyperlink" xfId="21"/>
    <cellStyle name="Hyperlink_confidence intervals.xls" xfId="22"/>
    <cellStyle name="Normal_confidence intervals.xls" xfId="23"/>
    <cellStyle name="Normal_nomacro.xls" xfId="24"/>
    <cellStyle name="Normal_Workbook1 Chart 1" xfId="25"/>
    <cellStyle name="Normal_Workbook1.xls Chart 1" xfId="26"/>
    <cellStyle name="Normal_Workbook1.xls Chart 1-1" xfId="27"/>
    <cellStyle name="Normal_Workbook1.xls Chart 1-2" xfId="28"/>
    <cellStyle name="Percent" xfId="29"/>
  </cellStyles>
  <dxfs count="5">
    <dxf>
      <font>
        <b/>
        <i val="0"/>
        <color rgb="FF0000D4"/>
      </font>
      <fill>
        <patternFill>
          <bgColor rgb="FFCCCCFF"/>
        </patternFill>
      </fill>
      <border/>
    </dxf>
    <dxf>
      <font>
        <color rgb="FF900000"/>
      </font>
      <fill>
        <patternFill>
          <bgColor rgb="FFFFFF99"/>
        </patternFill>
      </fill>
      <border/>
    </dxf>
    <dxf>
      <font>
        <b/>
        <i val="0"/>
        <color rgb="FF006411"/>
      </font>
      <border/>
    </dxf>
    <dxf>
      <font>
        <b/>
        <i val="0"/>
        <color rgb="FFDD0806"/>
      </font>
      <border/>
    </dxf>
    <dxf>
      <font>
        <color rgb="FF900000"/>
      </font>
      <fill>
        <patternFill>
          <bgColor rgb="FFCC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CCCCFF"/>
      <rgbColor rgb="0063AAFE"/>
      <rgbColor rgb="00DD2D32"/>
      <rgbColor rgb="00FFF58C"/>
      <rgbColor rgb="004EE257"/>
      <rgbColor rgb="006711FF"/>
      <rgbColor rgb="00FEA746"/>
      <rgbColor rgb="00865357"/>
      <rgbColor rgb="00A2BD90"/>
      <rgbColor rgb="0000CCFF"/>
      <rgbColor rgb="00CCFFFF"/>
      <rgbColor rgb="00CCFFCC"/>
      <rgbColor rgb="00FFFF99"/>
      <rgbColor rgb="00CC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'2006Imp'!$B$29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'2006Imp'!$B$29</c:f>
              <c:strCache>
                <c:ptCount val="1"/>
                <c:pt idx="0">
                  <c:v>Take responsibility for my actions</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'2006Imp'!$C$28:$G$28</c:f>
              <c:strCache/>
            </c:strRef>
          </c:cat>
          <c:val>
            <c:numRef>
              <c:f>'2006Imp'!$C$29:$G$29</c:f>
              <c:numCache>
                <c:ptCount val="5"/>
                <c:pt idx="0">
                  <c:v>0</c:v>
                </c:pt>
                <c:pt idx="1">
                  <c:v>0</c:v>
                </c:pt>
                <c:pt idx="2">
                  <c:v>0.01</c:v>
                </c:pt>
                <c:pt idx="3">
                  <c:v>0.162</c:v>
                </c:pt>
                <c:pt idx="4">
                  <c:v>0.828</c:v>
                </c:pt>
              </c:numCache>
            </c:numRef>
          </c:val>
        </c:ser>
        <c:axId val="45689175"/>
        <c:axId val="8549392"/>
      </c:barChart>
      <c:catAx>
        <c:axId val="45689175"/>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8549392"/>
        <c:crosses val="autoZero"/>
        <c:auto val="1"/>
        <c:lblOffset val="100"/>
        <c:noMultiLvlLbl val="0"/>
      </c:catAx>
      <c:valAx>
        <c:axId val="8549392"/>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5689175"/>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D4"/>
                </a:solidFill>
              </a:rPr>
              <a:t>2005 Dissatisfaction Ratings</a:t>
            </a:r>
          </a:p>
        </c:rich>
      </c:tx>
      <c:layout/>
      <c:spPr>
        <a:noFill/>
        <a:ln>
          <a:noFill/>
        </a:ln>
      </c:spPr>
    </c:title>
    <c:plotArea>
      <c:layout/>
      <c:lineChart>
        <c:grouping val="standard"/>
        <c:varyColors val="0"/>
        <c:ser>
          <c:idx val="0"/>
          <c:order val="0"/>
          <c:tx>
            <c:v>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Data2!$Q$47:$Q$65</c:f>
              <c:numCache>
                <c:ptCount val="19"/>
                <c:pt idx="0">
                  <c:v>0</c:v>
                </c:pt>
                <c:pt idx="1">
                  <c:v>0</c:v>
                </c:pt>
                <c:pt idx="2">
                  <c:v>1.744632657323245</c:v>
                </c:pt>
                <c:pt idx="3">
                  <c:v>0</c:v>
                </c:pt>
                <c:pt idx="4">
                  <c:v>0.43390680300483897</c:v>
                </c:pt>
                <c:pt idx="5">
                  <c:v>1.0338066543381408</c:v>
                </c:pt>
                <c:pt idx="6">
                  <c:v>1.67818045981429</c:v>
                </c:pt>
                <c:pt idx="7">
                  <c:v>1.744632657323245</c:v>
                </c:pt>
                <c:pt idx="8">
                  <c:v>6.959940031742922</c:v>
                </c:pt>
                <c:pt idx="9">
                  <c:v>1.744632657323245</c:v>
                </c:pt>
                <c:pt idx="10">
                  <c:v>1.744632657323245</c:v>
                </c:pt>
                <c:pt idx="11">
                  <c:v>3.1349075224780725</c:v>
                </c:pt>
                <c:pt idx="12">
                  <c:v>2.42626474419236</c:v>
                </c:pt>
                <c:pt idx="13">
                  <c:v>3.1349075224780725</c:v>
                </c:pt>
                <c:pt idx="14">
                  <c:v>2.42626474419236</c:v>
                </c:pt>
                <c:pt idx="15">
                  <c:v>5.383378390982164</c:v>
                </c:pt>
                <c:pt idx="16">
                  <c:v>2.42626474419236</c:v>
                </c:pt>
                <c:pt idx="17">
                  <c:v>6.959940031742922</c:v>
                </c:pt>
                <c:pt idx="18">
                  <c:v>10.332376649614613</c:v>
                </c:pt>
              </c:numCache>
            </c:numRef>
          </c:val>
          <c:smooth val="0"/>
        </c:ser>
        <c:ser>
          <c:idx val="1"/>
          <c:order val="1"/>
          <c:tx>
            <c:v>Mid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D4"/>
              </a:solidFill>
              <a:ln>
                <a:solidFill>
                  <a:srgbClr val="0000D4"/>
                </a:solidFill>
              </a:ln>
            </c:spPr>
          </c:marker>
          <c:val>
            <c:numRef>
              <c:f>Data2!$R$47:$R$65</c:f>
              <c:numCache>
                <c:ptCount val="19"/>
                <c:pt idx="0">
                  <c:v>2</c:v>
                </c:pt>
                <c:pt idx="1">
                  <c:v>0</c:v>
                </c:pt>
                <c:pt idx="2">
                  <c:v>6.1</c:v>
                </c:pt>
                <c:pt idx="3">
                  <c:v>3</c:v>
                </c:pt>
                <c:pt idx="4">
                  <c:v>4</c:v>
                </c:pt>
                <c:pt idx="5">
                  <c:v>5</c:v>
                </c:pt>
                <c:pt idx="6">
                  <c:v>6</c:v>
                </c:pt>
                <c:pt idx="7">
                  <c:v>6.1</c:v>
                </c:pt>
                <c:pt idx="8">
                  <c:v>13.1</c:v>
                </c:pt>
                <c:pt idx="9">
                  <c:v>6.1</c:v>
                </c:pt>
                <c:pt idx="10">
                  <c:v>6.1</c:v>
                </c:pt>
                <c:pt idx="11">
                  <c:v>8.1</c:v>
                </c:pt>
                <c:pt idx="12">
                  <c:v>7.1</c:v>
                </c:pt>
                <c:pt idx="13">
                  <c:v>8.1</c:v>
                </c:pt>
                <c:pt idx="14">
                  <c:v>7.1</c:v>
                </c:pt>
                <c:pt idx="15">
                  <c:v>11.1</c:v>
                </c:pt>
                <c:pt idx="16">
                  <c:v>7.1</c:v>
                </c:pt>
                <c:pt idx="17">
                  <c:v>13.1</c:v>
                </c:pt>
                <c:pt idx="18">
                  <c:v>17.2</c:v>
                </c:pt>
              </c:numCache>
            </c:numRef>
          </c:val>
          <c:smooth val="0"/>
        </c:ser>
        <c:ser>
          <c:idx val="2"/>
          <c:order val="2"/>
          <c:tx>
            <c:v>High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Data2!$S$47:$S$65</c:f>
              <c:numCache>
                <c:ptCount val="19"/>
                <c:pt idx="0">
                  <c:v>4.547740039789152</c:v>
                </c:pt>
                <c:pt idx="1">
                  <c:v>0</c:v>
                </c:pt>
                <c:pt idx="2">
                  <c:v>10.455367342676755</c:v>
                </c:pt>
                <c:pt idx="3">
                  <c:v>6.104370667523341</c:v>
                </c:pt>
                <c:pt idx="4">
                  <c:v>7.566093196995161</c:v>
                </c:pt>
                <c:pt idx="5">
                  <c:v>8.966193345661859</c:v>
                </c:pt>
                <c:pt idx="6">
                  <c:v>10.321819540185711</c:v>
                </c:pt>
                <c:pt idx="7">
                  <c:v>10.455367342676755</c:v>
                </c:pt>
                <c:pt idx="8">
                  <c:v>19.24005996825708</c:v>
                </c:pt>
                <c:pt idx="9">
                  <c:v>10.455367342676755</c:v>
                </c:pt>
                <c:pt idx="10">
                  <c:v>10.455367342676755</c:v>
                </c:pt>
                <c:pt idx="11">
                  <c:v>13.065092477521926</c:v>
                </c:pt>
                <c:pt idx="12">
                  <c:v>11.77373525580764</c:v>
                </c:pt>
                <c:pt idx="13">
                  <c:v>13.065092477521926</c:v>
                </c:pt>
                <c:pt idx="14">
                  <c:v>11.77373525580764</c:v>
                </c:pt>
                <c:pt idx="15">
                  <c:v>16.816621609017837</c:v>
                </c:pt>
                <c:pt idx="16">
                  <c:v>11.77373525580764</c:v>
                </c:pt>
                <c:pt idx="17">
                  <c:v>19.24005996825708</c:v>
                </c:pt>
                <c:pt idx="18">
                  <c:v>24.067623350385386</c:v>
                </c:pt>
              </c:numCache>
            </c:numRef>
          </c:val>
          <c:smooth val="0"/>
        </c:ser>
        <c:hiLowLines>
          <c:spPr>
            <a:ln w="3175">
              <a:solidFill>
                <a:srgbClr val="000000"/>
              </a:solidFill>
            </a:ln>
          </c:spPr>
        </c:hiLowLines>
        <c:axId val="64832225"/>
        <c:axId val="46619114"/>
      </c:lineChart>
      <c:catAx>
        <c:axId val="64832225"/>
        <c:scaling>
          <c:orientation val="minMax"/>
        </c:scaling>
        <c:axPos val="b"/>
        <c:delete val="0"/>
        <c:numFmt formatCode="General" sourceLinked="1"/>
        <c:majorTickMark val="in"/>
        <c:minorTickMark val="none"/>
        <c:tickLblPos val="nextTo"/>
        <c:spPr>
          <a:ln w="3175">
            <a:solidFill>
              <a:srgbClr val="C0C0C0"/>
            </a:solidFill>
          </a:ln>
        </c:spPr>
        <c:crossAx val="46619114"/>
        <c:crosses val="autoZero"/>
        <c:auto val="1"/>
        <c:lblOffset val="100"/>
        <c:noMultiLvlLbl val="0"/>
      </c:catAx>
      <c:valAx>
        <c:axId val="46619114"/>
        <c:scaling>
          <c:orientation val="minMax"/>
          <c:max val="30"/>
          <c:min val="0"/>
        </c:scaling>
        <c:axPos val="l"/>
        <c:majorGridlines>
          <c:spPr>
            <a:ln w="3175">
              <a:solidFill>
                <a:srgbClr val="C0C0C0"/>
              </a:solidFill>
            </a:ln>
          </c:spPr>
        </c:majorGridlines>
        <c:delete val="0"/>
        <c:numFmt formatCode="0" sourceLinked="0"/>
        <c:majorTickMark val="in"/>
        <c:minorTickMark val="none"/>
        <c:tickLblPos val="nextTo"/>
        <c:spPr>
          <a:ln w="3175">
            <a:solidFill>
              <a:srgbClr val="C0C0C0"/>
            </a:solidFill>
          </a:ln>
        </c:spPr>
        <c:crossAx val="64832225"/>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Dept!$B$29</c:f>
              <c:strCache>
                <c:ptCount val="1"/>
                <c:pt idx="0">
                  <c:v>Professional competency of faculty</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Dept!$C$28:$G$28</c:f>
              <c:strCache/>
            </c:strRef>
          </c:cat>
          <c:val>
            <c:numRef>
              <c:f>Dept!$C$29:$G$29</c:f>
              <c:numCache>
                <c:ptCount val="5"/>
                <c:pt idx="0">
                  <c:v>0.01</c:v>
                </c:pt>
                <c:pt idx="1">
                  <c:v>0.052</c:v>
                </c:pt>
                <c:pt idx="2">
                  <c:v>0.052</c:v>
                </c:pt>
                <c:pt idx="3">
                  <c:v>0.364</c:v>
                </c:pt>
                <c:pt idx="4">
                  <c:v>0.522</c:v>
                </c:pt>
              </c:numCache>
            </c:numRef>
          </c:val>
        </c:ser>
        <c:axId val="16918843"/>
        <c:axId val="18051860"/>
      </c:barChart>
      <c:catAx>
        <c:axId val="16918843"/>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18051860"/>
        <c:crosses val="autoZero"/>
        <c:auto val="1"/>
        <c:lblOffset val="100"/>
        <c:noMultiLvlLbl val="0"/>
      </c:catAx>
      <c:valAx>
        <c:axId val="18051860"/>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6918843"/>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Import!$B$30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75"/>
          <c:y val="0.1005"/>
          <c:w val="0.9715"/>
          <c:h val="0.8655"/>
        </c:manualLayout>
      </c:layout>
      <c:lineChart>
        <c:grouping val="standard"/>
        <c:varyColors val="0"/>
        <c:ser>
          <c:idx val="2"/>
          <c:order val="0"/>
          <c:tx>
            <c:strRef>
              <c:f>Import!$B$6</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(Import!$C$6,Import!$E$6,Import!$G$6,Import!$I$6)</c:f>
              <c:numCache/>
            </c:numRef>
          </c:val>
          <c:smooth val="0"/>
        </c:ser>
        <c:ser>
          <c:idx val="3"/>
          <c:order val="1"/>
          <c:tx>
            <c:strRef>
              <c:f>Import!$B$7</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(Import!$C$7,Import!$E$7,Import!$G$7,Import!$I$7)</c:f>
              <c:numCache/>
            </c:numRef>
          </c:val>
          <c:smooth val="0"/>
        </c:ser>
        <c:ser>
          <c:idx val="4"/>
          <c:order val="2"/>
          <c:tx>
            <c:strRef>
              <c:f>Import!$B$8</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(Import!$C$8,Import!$E$8,Import!$G$8,Import!$I$8)</c:f>
              <c:numCache/>
            </c:numRef>
          </c:val>
          <c:smooth val="0"/>
        </c:ser>
        <c:ser>
          <c:idx val="5"/>
          <c:order val="3"/>
          <c:tx>
            <c:strRef>
              <c:f>Import!$B$9</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(Import!$C$9,Import!$E$9,Import!$G$9,Import!$I$9)</c:f>
              <c:numCache/>
            </c:numRef>
          </c:val>
          <c:smooth val="0"/>
        </c:ser>
        <c:ser>
          <c:idx val="6"/>
          <c:order val="4"/>
          <c:tx>
            <c:strRef>
              <c:f>Import!$B$10</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(Import!$C$10,Import!$E$10,Import!$G$10,Import!$I$10)</c:f>
              <c:numCache/>
            </c:numRef>
          </c:val>
          <c:smooth val="0"/>
        </c:ser>
        <c:ser>
          <c:idx val="7"/>
          <c:order val="5"/>
          <c:tx>
            <c:strRef>
              <c:f>Import!$B$11</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(Import!$C$11,Import!$E$11,Import!$G$11,Import!$I$11)</c:f>
              <c:numCache/>
            </c:numRef>
          </c:val>
          <c:smooth val="0"/>
        </c:ser>
        <c:ser>
          <c:idx val="8"/>
          <c:order val="6"/>
          <c:tx>
            <c:strRef>
              <c:f>Import!$B$12</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(Import!$C$12,Import!$E$12,Import!$G$12,Import!$I$12)</c:f>
              <c:numCache/>
            </c:numRef>
          </c:val>
          <c:smooth val="0"/>
        </c:ser>
        <c:ser>
          <c:idx val="9"/>
          <c:order val="7"/>
          <c:tx>
            <c:strRef>
              <c:f>Import!$B$13</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(Import!$C$13,Import!$E$13,Import!$G$13,Import!$I$13)</c:f>
              <c:numCache/>
            </c:numRef>
          </c:val>
          <c:smooth val="0"/>
        </c:ser>
        <c:ser>
          <c:idx val="10"/>
          <c:order val="8"/>
          <c:tx>
            <c:strRef>
              <c:f>Import!$B$14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(Import!$C$14,Import!$E$14,Import!$G$14,Import!$I$14)</c:f>
              <c:numCache/>
            </c:numRef>
          </c:val>
          <c:smooth val="0"/>
        </c:ser>
        <c:ser>
          <c:idx val="11"/>
          <c:order val="9"/>
          <c:tx>
            <c:strRef>
              <c:f>Import!$B$15</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(Import!$C$15,Import!$E$15,Import!$G$15,Import!$I$15)</c:f>
              <c:numCache/>
            </c:numRef>
          </c:val>
          <c:smooth val="0"/>
        </c:ser>
        <c:ser>
          <c:idx val="12"/>
          <c:order val="10"/>
          <c:tx>
            <c:strRef>
              <c:f>Import!$B$16</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(Import!$C$16,Import!$E$16,Import!$G$16,Import!$I$16)</c:f>
              <c:numCache/>
            </c:numRef>
          </c:val>
          <c:smooth val="0"/>
        </c:ser>
        <c:ser>
          <c:idx val="13"/>
          <c:order val="11"/>
          <c:tx>
            <c:strRef>
              <c:f>Import!$B$17</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(Import!$C$17,Import!$E$17,Import!$G$17,Import!$I$17)</c:f>
              <c:numCache/>
            </c:numRef>
          </c:val>
          <c:smooth val="0"/>
        </c:ser>
        <c:ser>
          <c:idx val="14"/>
          <c:order val="12"/>
          <c:tx>
            <c:strRef>
              <c:f>Import!$B$26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(Import!$C$26,Import!$E$26,Import!$G$26,Import!$I$26)</c:f>
              <c:numCache/>
            </c:numRef>
          </c:val>
          <c:smooth val="0"/>
        </c:ser>
        <c:ser>
          <c:idx val="15"/>
          <c:order val="13"/>
          <c:tx>
            <c:strRef>
              <c:f>Import!$B$18</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(Import!$C$18,Import!$E$18,Import!$G$18,Import!$I$18)</c:f>
              <c:numCache/>
            </c:numRef>
          </c:val>
          <c:smooth val="0"/>
        </c:ser>
        <c:ser>
          <c:idx val="16"/>
          <c:order val="14"/>
          <c:tx>
            <c:strRef>
              <c:f>Import!$B$19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(Import!$C$19,Import!$E$19,Import!$G$19,Import!$I$19)</c:f>
              <c:numCache/>
            </c:numRef>
          </c:val>
          <c:smooth val="0"/>
        </c:ser>
        <c:ser>
          <c:idx val="17"/>
          <c:order val="15"/>
          <c:tx>
            <c:strRef>
              <c:f>Import!$B$20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(Import!$C$20,Import!$E$20,Import!$G$20,Import!$I$20)</c:f>
              <c:numCache/>
            </c:numRef>
          </c:val>
          <c:smooth val="0"/>
        </c:ser>
        <c:ser>
          <c:idx val="18"/>
          <c:order val="16"/>
          <c:tx>
            <c:strRef>
              <c:f>Import!$B$21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(Import!$C$21,Import!$E$21,Import!$G$21,Import!$I$21)</c:f>
              <c:numCache/>
            </c:numRef>
          </c:val>
          <c:smooth val="0"/>
        </c:ser>
        <c:ser>
          <c:idx val="19"/>
          <c:order val="17"/>
          <c:tx>
            <c:strRef>
              <c:f>Import!$B$22</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(Import!$C$22,Import!$E$22,Import!$G$22,Import!$I$22)</c:f>
              <c:numCache/>
            </c:numRef>
          </c:val>
          <c:smooth val="0"/>
        </c:ser>
        <c:ser>
          <c:idx val="20"/>
          <c:order val="18"/>
          <c:tx>
            <c:strRef>
              <c:f>Import!$B$23</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(Import!$C$23,Import!$E$23,Import!$G$23,Import!$I$23)</c:f>
              <c:numCache/>
            </c:numRef>
          </c:val>
          <c:smooth val="0"/>
        </c:ser>
        <c:ser>
          <c:idx val="21"/>
          <c:order val="19"/>
          <c:tx>
            <c:strRef>
              <c:f>Import!$B$24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(Import!$C$29,Import!$E$29,Import!$G$29,Import!$I$29)</c:f>
              <c:numCache/>
            </c:numRef>
          </c:cat>
          <c:val>
            <c:numRef>
              <c:f>(Import!$C$24,Import!$E$24,Import!$G$24,Import!$I$24)</c:f>
              <c:numCache/>
            </c:numRef>
          </c:val>
          <c:smooth val="0"/>
        </c:ser>
        <c:ser>
          <c:idx val="1"/>
          <c:order val="20"/>
          <c:tx>
            <c:strRef>
              <c:f>Import!$B$30</c:f>
              <c:strCache>
                <c:ptCount val="1"/>
                <c:pt idx="0">
                  <c:v>Take responsibility for my actions</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(Import!$C$29,Import!$E$29,Import!$G$29,Import!$I$29)</c:f>
              <c:numCache/>
            </c:numRef>
          </c:cat>
          <c:val>
            <c:numRef>
              <c:f>(Import!$C$30,Import!$E$30,Import!$G$30,Import!$I$30)</c:f>
              <c:numCache>
                <c:ptCount val="4"/>
                <c:pt idx="0">
                  <c:v>4.531914893617022</c:v>
                </c:pt>
                <c:pt idx="1">
                  <c:v>4.66</c:v>
                </c:pt>
                <c:pt idx="2">
                  <c:v>4.7</c:v>
                </c:pt>
                <c:pt idx="3">
                  <c:v>4.83</c:v>
                </c:pt>
              </c:numCache>
            </c:numRef>
          </c:val>
          <c:smooth val="0"/>
        </c:ser>
        <c:ser>
          <c:idx val="0"/>
          <c:order val="21"/>
          <c:tx>
            <c:strRef>
              <c:f>Import!$B$25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(Import!$C$25,Import!$E$25,Import!$G$25,Import!$I$25)</c:f>
              <c:numCache/>
            </c:numRef>
          </c:val>
          <c:smooth val="0"/>
        </c:ser>
        <c:axId val="9835665"/>
        <c:axId val="21412122"/>
      </c:lineChart>
      <c:catAx>
        <c:axId val="9835665"/>
        <c:scaling>
          <c:orientation val="minMax"/>
        </c:scaling>
        <c:axPos val="b"/>
        <c:delete val="0"/>
        <c:numFmt formatCode="General" sourceLinked="1"/>
        <c:majorTickMark val="out"/>
        <c:minorTickMark val="none"/>
        <c:tickLblPos val="nextTo"/>
        <c:crossAx val="21412122"/>
        <c:crosses val="autoZero"/>
        <c:auto val="1"/>
        <c:lblOffset val="100"/>
        <c:noMultiLvlLbl val="0"/>
      </c:catAx>
      <c:valAx>
        <c:axId val="21412122"/>
        <c:scaling>
          <c:orientation val="minMax"/>
          <c:max val="5"/>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9835665"/>
        <c:crossesAt val="1"/>
        <c:crossBetween val="between"/>
        <c:dispUnits/>
        <c:majorUnit val="1"/>
        <c:minorUnit val="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Imp!$B$30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Imp!$B$6</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(Imp!$C$6,Imp!$E$6,Imp!$G$6,Imp!$I$6)</c:f>
              <c:numCache/>
            </c:numRef>
          </c:val>
          <c:smooth val="0"/>
        </c:ser>
        <c:ser>
          <c:idx val="3"/>
          <c:order val="1"/>
          <c:tx>
            <c:strRef>
              <c:f>Imp!$B$7</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(Imp!$C$7,Imp!$E$7,Imp!$G$7,Imp!$I$7)</c:f>
              <c:numCache/>
            </c:numRef>
          </c:val>
          <c:smooth val="0"/>
        </c:ser>
        <c:ser>
          <c:idx val="4"/>
          <c:order val="2"/>
          <c:tx>
            <c:strRef>
              <c:f>Imp!$B$8</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(Imp!$C$8,Imp!$E$8,Imp!$G$8,Imp!$I$8)</c:f>
              <c:numCache/>
            </c:numRef>
          </c:val>
          <c:smooth val="0"/>
        </c:ser>
        <c:ser>
          <c:idx val="5"/>
          <c:order val="3"/>
          <c:tx>
            <c:strRef>
              <c:f>Imp!$B$9</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(Imp!$C$9,Imp!$E$9,Imp!$G$9,Imp!$I$9)</c:f>
              <c:numCache/>
            </c:numRef>
          </c:val>
          <c:smooth val="0"/>
        </c:ser>
        <c:ser>
          <c:idx val="6"/>
          <c:order val="4"/>
          <c:tx>
            <c:strRef>
              <c:f>Imp!$B$10</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(Imp!$C$10,Imp!$E$10,Imp!$G$10,Imp!$I$10)</c:f>
              <c:numCache/>
            </c:numRef>
          </c:val>
          <c:smooth val="0"/>
        </c:ser>
        <c:ser>
          <c:idx val="7"/>
          <c:order val="5"/>
          <c:tx>
            <c:strRef>
              <c:f>Imp!$B$11</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(Imp!$C$11,Imp!$E$11,Imp!$G$11,Imp!$I$11)</c:f>
              <c:numCache/>
            </c:numRef>
          </c:val>
          <c:smooth val="0"/>
        </c:ser>
        <c:ser>
          <c:idx val="8"/>
          <c:order val="6"/>
          <c:tx>
            <c:strRef>
              <c:f>Imp!$B$12</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(Imp!$C$12,Imp!$E$12,Imp!$G$12,Imp!$I$12)</c:f>
              <c:numCache/>
            </c:numRef>
          </c:val>
          <c:smooth val="0"/>
        </c:ser>
        <c:ser>
          <c:idx val="9"/>
          <c:order val="7"/>
          <c:tx>
            <c:strRef>
              <c:f>Imp!$B$13</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(Imp!$C$13,Imp!$E$13,Imp!$G$13,Imp!$I$13)</c:f>
              <c:numCache/>
            </c:numRef>
          </c:val>
          <c:smooth val="0"/>
        </c:ser>
        <c:ser>
          <c:idx val="10"/>
          <c:order val="8"/>
          <c:tx>
            <c:strRef>
              <c:f>Imp!$B$14</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(Imp!$C$14,Imp!$E$14,Imp!$G$14,Imp!$I$14)</c:f>
              <c:numCache/>
            </c:numRef>
          </c:val>
          <c:smooth val="0"/>
        </c:ser>
        <c:ser>
          <c:idx val="11"/>
          <c:order val="9"/>
          <c:tx>
            <c:strRef>
              <c:f>Imp!$B$15</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(Imp!$C$15,Imp!$E$15,Imp!$G$15,Imp!$I$15)</c:f>
              <c:numCache/>
            </c:numRef>
          </c:val>
          <c:smooth val="0"/>
        </c:ser>
        <c:ser>
          <c:idx val="12"/>
          <c:order val="10"/>
          <c:tx>
            <c:strRef>
              <c:f>Imp!$B$16</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(Imp!$C$16,Imp!$E$16,Imp!$G$16,Imp!$I$16)</c:f>
              <c:numCache/>
            </c:numRef>
          </c:val>
          <c:smooth val="0"/>
        </c:ser>
        <c:ser>
          <c:idx val="13"/>
          <c:order val="11"/>
          <c:tx>
            <c:strRef>
              <c:f>Imp!$B$17</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(Imp!$C$17,Imp!$E$17,Imp!$G$17,Imp!$I$17)</c:f>
              <c:numCache/>
            </c:numRef>
          </c:val>
          <c:smooth val="0"/>
        </c:ser>
        <c:ser>
          <c:idx val="14"/>
          <c:order val="12"/>
          <c:tx>
            <c:strRef>
              <c:f>Imp!$B$26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(Imp!$C$26,Imp!$E$26,Imp!$G$26,Imp!$I$26)</c:f>
              <c:numCache/>
            </c:numRef>
          </c:val>
          <c:smooth val="0"/>
        </c:ser>
        <c:ser>
          <c:idx val="15"/>
          <c:order val="13"/>
          <c:tx>
            <c:strRef>
              <c:f>Imp!$B$18</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(Imp!$C$18,Imp!$E$18,Imp!$G$18,Imp!$I$18)</c:f>
              <c:numCache/>
            </c:numRef>
          </c:val>
          <c:smooth val="0"/>
        </c:ser>
        <c:ser>
          <c:idx val="16"/>
          <c:order val="14"/>
          <c:tx>
            <c:strRef>
              <c:f>Imp!$B$19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(Imp!$C$19,Imp!$E$19,Imp!$G$19,Imp!$I$19)</c:f>
              <c:numCache/>
            </c:numRef>
          </c:val>
          <c:smooth val="0"/>
        </c:ser>
        <c:ser>
          <c:idx val="17"/>
          <c:order val="15"/>
          <c:tx>
            <c:strRef>
              <c:f>Imp!$B$20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(Imp!$C$20,Imp!$E$20,Imp!$G$20,Imp!$I$20)</c:f>
              <c:numCache/>
            </c:numRef>
          </c:val>
          <c:smooth val="0"/>
        </c:ser>
        <c:ser>
          <c:idx val="18"/>
          <c:order val="16"/>
          <c:tx>
            <c:strRef>
              <c:f>Imp!$B$21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(Imp!$C$21,Imp!$E$21,Imp!$G$21,Imp!$I$21)</c:f>
              <c:numCache/>
            </c:numRef>
          </c:val>
          <c:smooth val="0"/>
        </c:ser>
        <c:ser>
          <c:idx val="19"/>
          <c:order val="17"/>
          <c:tx>
            <c:strRef>
              <c:f>Imp!$B$22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(Imp!$C$22,Imp!$E$22,Imp!$G$22,Imp!$I$22)</c:f>
              <c:numCache/>
            </c:numRef>
          </c:val>
          <c:smooth val="0"/>
        </c:ser>
        <c:ser>
          <c:idx val="20"/>
          <c:order val="18"/>
          <c:tx>
            <c:strRef>
              <c:f>Imp!$B$23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(Imp!$C$23,Imp!$E$23,Imp!$G$23,Imp!$I$23)</c:f>
              <c:numCache/>
            </c:numRef>
          </c:val>
          <c:smooth val="0"/>
        </c:ser>
        <c:ser>
          <c:idx val="21"/>
          <c:order val="19"/>
          <c:tx>
            <c:strRef>
              <c:f>Imp!$B$24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(Imp!$C$29,Imp!$E$29,Imp!$G$29,Imp!$I$29)</c:f>
              <c:numCache/>
            </c:numRef>
          </c:cat>
          <c:val>
            <c:numRef>
              <c:f>(Imp!$C$24,Imp!$E$24,Imp!$G$24,Imp!$I$24)</c:f>
              <c:numCache/>
            </c:numRef>
          </c:val>
          <c:smooth val="0"/>
        </c:ser>
        <c:ser>
          <c:idx val="1"/>
          <c:order val="20"/>
          <c:tx>
            <c:strRef>
              <c:f>Imp!$B$30</c:f>
              <c:strCache>
                <c:ptCount val="1"/>
                <c:pt idx="0">
                  <c:v>Communicate well orally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(Imp!$C$29,Imp!$E$29,Imp!$G$29,Imp!$I$29)</c:f>
              <c:numCache/>
            </c:numRef>
          </c:cat>
          <c:val>
            <c:numRef>
              <c:f>(Imp!$C$30,Imp!$E$30,Imp!$G$30,Imp!$I$30)</c:f>
              <c:numCache>
                <c:ptCount val="4"/>
                <c:pt idx="0">
                  <c:v>0.97</c:v>
                </c:pt>
                <c:pt idx="1">
                  <c:v>0.9570000000000001</c:v>
                </c:pt>
                <c:pt idx="2">
                  <c:v>0.981</c:v>
                </c:pt>
                <c:pt idx="3">
                  <c:v>1</c:v>
                </c:pt>
              </c:numCache>
            </c:numRef>
          </c:val>
          <c:smooth val="0"/>
        </c:ser>
        <c:ser>
          <c:idx val="0"/>
          <c:order val="21"/>
          <c:tx>
            <c:strRef>
              <c:f>Imp!$B$25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(Imp!$C$25,Imp!$E$25,Imp!$G$25,Imp!$I$25)</c:f>
              <c:numCache/>
            </c:numRef>
          </c:val>
          <c:smooth val="0"/>
        </c:ser>
        <c:axId val="58491371"/>
        <c:axId val="56660292"/>
      </c:lineChart>
      <c:catAx>
        <c:axId val="58491371"/>
        <c:scaling>
          <c:orientation val="minMax"/>
        </c:scaling>
        <c:axPos val="b"/>
        <c:delete val="0"/>
        <c:numFmt formatCode="General" sourceLinked="1"/>
        <c:majorTickMark val="out"/>
        <c:minorTickMark val="none"/>
        <c:tickLblPos val="nextTo"/>
        <c:crossAx val="56660292"/>
        <c:crosses val="autoZero"/>
        <c:auto val="1"/>
        <c:lblOffset val="100"/>
        <c:noMultiLvlLbl val="0"/>
      </c:catAx>
      <c:valAx>
        <c:axId val="56660292"/>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58491371"/>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'2006Sat'!$B$29</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
          <c:y val="0.1005"/>
          <c:w val="0.9725"/>
          <c:h val="0.8655"/>
        </c:manualLayout>
      </c:layout>
      <c:barChart>
        <c:barDir val="col"/>
        <c:grouping val="clustered"/>
        <c:varyColors val="0"/>
        <c:ser>
          <c:idx val="1"/>
          <c:order val="0"/>
          <c:tx>
            <c:strRef>
              <c:f>'2006Sat'!$B$29</c:f>
              <c:strCache>
                <c:ptCount val="1"/>
                <c:pt idx="0">
                  <c:v>Write effectively</c:v>
                </c:pt>
              </c:strCache>
            </c:strRef>
          </c:tx>
          <c:spPr>
            <a:solidFill>
              <a:srgbClr val="969696"/>
            </a:solidFill>
            <a:ln w="254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90"/>
                    </a:solidFill>
                  </a:defRPr>
                </a:pPr>
              </a:p>
            </c:txPr>
            <c:showLegendKey val="0"/>
            <c:showVal val="1"/>
            <c:showBubbleSize val="0"/>
            <c:showCatName val="0"/>
            <c:showSerName val="0"/>
            <c:showPercent val="0"/>
          </c:dLbls>
          <c:cat>
            <c:strRef>
              <c:f>'2006Sat'!$C$28:$G$28</c:f>
              <c:strCache/>
            </c:strRef>
          </c:cat>
          <c:val>
            <c:numRef>
              <c:f>'2006Sat'!$C$29:$G$29</c:f>
              <c:numCache>
                <c:ptCount val="5"/>
                <c:pt idx="0">
                  <c:v>0</c:v>
                </c:pt>
                <c:pt idx="1">
                  <c:v>0.061</c:v>
                </c:pt>
                <c:pt idx="2">
                  <c:v>0.04</c:v>
                </c:pt>
                <c:pt idx="3">
                  <c:v>0.475</c:v>
                </c:pt>
                <c:pt idx="4">
                  <c:v>0.42400000000000004</c:v>
                </c:pt>
              </c:numCache>
            </c:numRef>
          </c:val>
        </c:ser>
        <c:axId val="40180581"/>
        <c:axId val="26080910"/>
      </c:barChart>
      <c:catAx>
        <c:axId val="40180581"/>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DD0806"/>
                </a:solidFill>
              </a:defRPr>
            </a:pPr>
          </a:p>
        </c:txPr>
        <c:crossAx val="26080910"/>
        <c:crosses val="autoZero"/>
        <c:auto val="1"/>
        <c:lblOffset val="100"/>
        <c:noMultiLvlLbl val="0"/>
      </c:catAx>
      <c:valAx>
        <c:axId val="26080910"/>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0180581"/>
        <c:crossesAt val="1"/>
        <c:crossBetween val="between"/>
        <c:dispUnits/>
        <c:majorUnit val="0.2"/>
        <c:minorUnit val="0.1"/>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Satis!$B$30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5"/>
          <c:y val="0.1005"/>
          <c:w val="0.97175"/>
          <c:h val="0.8655"/>
        </c:manualLayout>
      </c:layout>
      <c:lineChart>
        <c:grouping val="standard"/>
        <c:varyColors val="0"/>
        <c:ser>
          <c:idx val="2"/>
          <c:order val="0"/>
          <c:tx>
            <c:strRef>
              <c:f>Satis!$B$6</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(Satis!$C$6,Satis!$E$6,Satis!$G$6,Satis!$I$6)</c:f>
              <c:numCache/>
            </c:numRef>
          </c:val>
          <c:smooth val="0"/>
        </c:ser>
        <c:ser>
          <c:idx val="3"/>
          <c:order val="1"/>
          <c:tx>
            <c:strRef>
              <c:f>Satis!$B$7</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(Satis!$C$7,Satis!$E$7,Satis!$G$7,Satis!$I$7)</c:f>
              <c:numCache/>
            </c:numRef>
          </c:val>
          <c:smooth val="0"/>
        </c:ser>
        <c:ser>
          <c:idx val="4"/>
          <c:order val="2"/>
          <c:tx>
            <c:strRef>
              <c:f>Satis!$B$8</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(Satis!$C$8,Satis!$E$8,Satis!$G$8,Satis!$I$8)</c:f>
              <c:numCache/>
            </c:numRef>
          </c:val>
          <c:smooth val="0"/>
        </c:ser>
        <c:ser>
          <c:idx val="5"/>
          <c:order val="3"/>
          <c:tx>
            <c:strRef>
              <c:f>Satis!$B$9</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(Satis!$C$9,Satis!$E$9,Satis!$G$9,Satis!$I$9)</c:f>
              <c:numCache/>
            </c:numRef>
          </c:val>
          <c:smooth val="0"/>
        </c:ser>
        <c:ser>
          <c:idx val="6"/>
          <c:order val="4"/>
          <c:tx>
            <c:strRef>
              <c:f>Satis!$B$10</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(Satis!$C$10,Satis!$E$10,Satis!$G$10,Satis!$I$10)</c:f>
              <c:numCache/>
            </c:numRef>
          </c:val>
          <c:smooth val="0"/>
        </c:ser>
        <c:ser>
          <c:idx val="7"/>
          <c:order val="5"/>
          <c:tx>
            <c:strRef>
              <c:f>Satis!$B$11</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(Satis!$C$11,Satis!$E$11,Satis!$G$11,Satis!$I$11)</c:f>
              <c:numCache/>
            </c:numRef>
          </c:val>
          <c:smooth val="0"/>
        </c:ser>
        <c:ser>
          <c:idx val="8"/>
          <c:order val="6"/>
          <c:tx>
            <c:strRef>
              <c:f>Satis!$B$12</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(Satis!$C$12,Satis!$E$12,Satis!$G$12,Satis!$I$12)</c:f>
              <c:numCache/>
            </c:numRef>
          </c:val>
          <c:smooth val="0"/>
        </c:ser>
        <c:ser>
          <c:idx val="9"/>
          <c:order val="7"/>
          <c:tx>
            <c:strRef>
              <c:f>Satis!$B$13</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(Satis!$C$13,Satis!$E$13,Satis!$G$13,Satis!$I$13)</c:f>
              <c:numCache/>
            </c:numRef>
          </c:val>
          <c:smooth val="0"/>
        </c:ser>
        <c:ser>
          <c:idx val="10"/>
          <c:order val="8"/>
          <c:tx>
            <c:strRef>
              <c:f>Satis!$B$14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(Satis!$C$14,Satis!$E$14,Satis!$G$14,Satis!$I$14)</c:f>
              <c:numCache/>
            </c:numRef>
          </c:val>
          <c:smooth val="0"/>
        </c:ser>
        <c:ser>
          <c:idx val="11"/>
          <c:order val="9"/>
          <c:tx>
            <c:strRef>
              <c:f>Satis!$B$15</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(Satis!$C$15,Satis!$E$15,Satis!$G$15,Satis!$I$15)</c:f>
              <c:numCache/>
            </c:numRef>
          </c:val>
          <c:smooth val="0"/>
        </c:ser>
        <c:ser>
          <c:idx val="12"/>
          <c:order val="10"/>
          <c:tx>
            <c:strRef>
              <c:f>Satis!$B$16</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(Satis!$C$16,Satis!$E$16,Satis!$G$16,Satis!$I$16)</c:f>
              <c:numCache/>
            </c:numRef>
          </c:val>
          <c:smooth val="0"/>
        </c:ser>
        <c:ser>
          <c:idx val="13"/>
          <c:order val="11"/>
          <c:tx>
            <c:strRef>
              <c:f>Satis!$B$17</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(Satis!$C$17,Satis!$E$17,Satis!$G$17,Satis!$I$17)</c:f>
              <c:numCache/>
            </c:numRef>
          </c:val>
          <c:smooth val="0"/>
        </c:ser>
        <c:ser>
          <c:idx val="14"/>
          <c:order val="12"/>
          <c:tx>
            <c:strRef>
              <c:f>Satis!$B$26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(Satis!$C$26,Satis!$E$26,Satis!$G$26,Satis!$I$26)</c:f>
              <c:numCache/>
            </c:numRef>
          </c:val>
          <c:smooth val="0"/>
        </c:ser>
        <c:ser>
          <c:idx val="15"/>
          <c:order val="13"/>
          <c:tx>
            <c:strRef>
              <c:f>Satis!$B$18</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(Satis!$C$18,Satis!$E$18,Satis!$G$18,Satis!$I$18)</c:f>
              <c:numCache/>
            </c:numRef>
          </c:val>
          <c:smooth val="0"/>
        </c:ser>
        <c:ser>
          <c:idx val="16"/>
          <c:order val="14"/>
          <c:tx>
            <c:strRef>
              <c:f>Satis!$B$19</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(Satis!$C$19,Satis!$E$19,Satis!$G$19,Satis!$I$19)</c:f>
              <c:numCache/>
            </c:numRef>
          </c:val>
          <c:smooth val="0"/>
        </c:ser>
        <c:ser>
          <c:idx val="17"/>
          <c:order val="15"/>
          <c:tx>
            <c:strRef>
              <c:f>Satis!$B$20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(Satis!$C$20,Satis!$E$20,Satis!$G$20,Satis!$I$20)</c:f>
              <c:numCache/>
            </c:numRef>
          </c:val>
          <c:smooth val="0"/>
        </c:ser>
        <c:ser>
          <c:idx val="18"/>
          <c:order val="16"/>
          <c:tx>
            <c:strRef>
              <c:f>Satis!$B$21</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(Satis!$C$21,Satis!$E$21,Satis!$G$21,Satis!$I$21)</c:f>
              <c:numCache/>
            </c:numRef>
          </c:val>
          <c:smooth val="0"/>
        </c:ser>
        <c:ser>
          <c:idx val="19"/>
          <c:order val="17"/>
          <c:tx>
            <c:strRef>
              <c:f>Satis!$B$22</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(Satis!$C$22,Satis!$E$22,Satis!$G$22,Satis!$I$22)</c:f>
              <c:numCache/>
            </c:numRef>
          </c:val>
          <c:smooth val="0"/>
        </c:ser>
        <c:ser>
          <c:idx val="20"/>
          <c:order val="18"/>
          <c:tx>
            <c:strRef>
              <c:f>Satis!$B$23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(Satis!$C$23,Satis!$E$23,Satis!$G$23,Satis!$I$23)</c:f>
              <c:numCache/>
            </c:numRef>
          </c:val>
          <c:smooth val="0"/>
        </c:ser>
        <c:ser>
          <c:idx val="21"/>
          <c:order val="19"/>
          <c:tx>
            <c:strRef>
              <c:f>Satis!$B$24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(Satis!$C$29,Satis!$E$29,Satis!$G$29,Satis!$I$29)</c:f>
              <c:numCache/>
            </c:numRef>
          </c:cat>
          <c:val>
            <c:numRef>
              <c:f>(Satis!$C$24,Satis!$E$24,Satis!$G$24,Satis!$I$24)</c:f>
              <c:numCache/>
            </c:numRef>
          </c:val>
          <c:smooth val="0"/>
        </c:ser>
        <c:ser>
          <c:idx val="1"/>
          <c:order val="20"/>
          <c:tx>
            <c:strRef>
              <c:f>Satis!$B$30</c:f>
              <c:strCache>
                <c:ptCount val="1"/>
                <c:pt idx="0">
                  <c:v>Write effectively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(Satis!$C$29,Satis!$E$29,Satis!$G$29,Satis!$I$29)</c:f>
              <c:numCache/>
            </c:numRef>
          </c:cat>
          <c:val>
            <c:numRef>
              <c:f>(Satis!$C$30,Satis!$E$30,Satis!$G$30,Satis!$I$30)</c:f>
              <c:numCache>
                <c:ptCount val="4"/>
                <c:pt idx="0">
                  <c:v>4.148936170212766</c:v>
                </c:pt>
                <c:pt idx="1">
                  <c:v>4.11</c:v>
                </c:pt>
                <c:pt idx="2">
                  <c:v>4.07</c:v>
                </c:pt>
                <c:pt idx="3">
                  <c:v>4.26</c:v>
                </c:pt>
              </c:numCache>
            </c:numRef>
          </c:val>
          <c:smooth val="0"/>
        </c:ser>
        <c:ser>
          <c:idx val="0"/>
          <c:order val="21"/>
          <c:tx>
            <c:strRef>
              <c:f>Satis!$B$25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(Satis!$C$25,Satis!$E$25,Satis!$G$25,Satis!$I$25)</c:f>
              <c:numCache/>
            </c:numRef>
          </c:val>
          <c:smooth val="0"/>
        </c:ser>
        <c:axId val="33401599"/>
        <c:axId val="32178936"/>
      </c:lineChart>
      <c:catAx>
        <c:axId val="33401599"/>
        <c:scaling>
          <c:orientation val="minMax"/>
        </c:scaling>
        <c:axPos val="b"/>
        <c:delete val="0"/>
        <c:numFmt formatCode="General" sourceLinked="1"/>
        <c:majorTickMark val="out"/>
        <c:minorTickMark val="none"/>
        <c:tickLblPos val="nextTo"/>
        <c:crossAx val="32178936"/>
        <c:crosses val="autoZero"/>
        <c:auto val="1"/>
        <c:lblOffset val="100"/>
        <c:noMultiLvlLbl val="0"/>
      </c:catAx>
      <c:valAx>
        <c:axId val="32178936"/>
        <c:scaling>
          <c:orientation val="minMax"/>
          <c:max val="5"/>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3401599"/>
        <c:crossesAt val="1"/>
        <c:crossBetween val="between"/>
        <c:dispUnits/>
        <c:majorUnit val="1"/>
        <c:minorUnit val="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Sat!$B$30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Sat!$B$6</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(Sat!$C$6,Sat!$E$6,Sat!$G$6,Sat!$I$6)</c:f>
              <c:numCache>
                <c:ptCount val="4"/>
                <c:pt idx="0">
                  <c:v>0.763</c:v>
                </c:pt>
                <c:pt idx="1">
                  <c:v>0.787</c:v>
                </c:pt>
                <c:pt idx="2">
                  <c:v>0.861</c:v>
                </c:pt>
                <c:pt idx="3">
                  <c:v>0.909</c:v>
                </c:pt>
              </c:numCache>
            </c:numRef>
          </c:val>
          <c:smooth val="0"/>
        </c:ser>
        <c:ser>
          <c:idx val="3"/>
          <c:order val="1"/>
          <c:tx>
            <c:strRef>
              <c:f>Sat!$B$7</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(Sat!$C$7,Sat!$E$7,Sat!$G$7,Sat!$I$7)</c:f>
              <c:numCache>
                <c:ptCount val="4"/>
                <c:pt idx="0">
                  <c:v>0.848</c:v>
                </c:pt>
                <c:pt idx="1">
                  <c:v>0.696</c:v>
                </c:pt>
                <c:pt idx="2">
                  <c:v>0.845</c:v>
                </c:pt>
                <c:pt idx="3">
                  <c:v>0.899</c:v>
                </c:pt>
              </c:numCache>
            </c:numRef>
          </c:val>
          <c:smooth val="0"/>
        </c:ser>
        <c:ser>
          <c:idx val="4"/>
          <c:order val="2"/>
          <c:tx>
            <c:strRef>
              <c:f>Sat!$B$8</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(Sat!$C$8,Sat!$E$8,Sat!$G$8,Sat!$I$8)</c:f>
              <c:numCache>
                <c:ptCount val="4"/>
                <c:pt idx="0">
                  <c:v>0.773</c:v>
                </c:pt>
                <c:pt idx="1">
                  <c:v>0.7659999999999999</c:v>
                </c:pt>
                <c:pt idx="2">
                  <c:v>0.8740000000000001</c:v>
                </c:pt>
                <c:pt idx="3">
                  <c:v>0.899</c:v>
                </c:pt>
              </c:numCache>
            </c:numRef>
          </c:val>
          <c:smooth val="0"/>
        </c:ser>
        <c:ser>
          <c:idx val="5"/>
          <c:order val="3"/>
          <c:tx>
            <c:strRef>
              <c:f>Sat!$B$9</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(Sat!$C$9,Sat!$E$9,Sat!$G$9,Sat!$I$9)</c:f>
              <c:numCache>
                <c:ptCount val="4"/>
                <c:pt idx="0">
                  <c:v>0.777</c:v>
                </c:pt>
                <c:pt idx="1">
                  <c:v>0.745</c:v>
                </c:pt>
                <c:pt idx="2">
                  <c:v>0.779</c:v>
                </c:pt>
                <c:pt idx="3">
                  <c:v>0.879</c:v>
                </c:pt>
              </c:numCache>
            </c:numRef>
          </c:val>
          <c:smooth val="0"/>
        </c:ser>
        <c:ser>
          <c:idx val="6"/>
          <c:order val="4"/>
          <c:tx>
            <c:strRef>
              <c:f>Sat!$B$10</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(Sat!$C$10,Sat!$E$10,Sat!$G$10,Sat!$I$10)</c:f>
              <c:numCache>
                <c:ptCount val="4"/>
                <c:pt idx="0">
                  <c:v>0.652</c:v>
                </c:pt>
                <c:pt idx="1">
                  <c:v>0.617</c:v>
                </c:pt>
                <c:pt idx="2">
                  <c:v>0.733</c:v>
                </c:pt>
                <c:pt idx="3">
                  <c:v>0.869</c:v>
                </c:pt>
              </c:numCache>
            </c:numRef>
          </c:val>
          <c:smooth val="0"/>
        </c:ser>
        <c:ser>
          <c:idx val="7"/>
          <c:order val="5"/>
          <c:tx>
            <c:strRef>
              <c:f>Sat!$B$11</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(Sat!$C$11,Sat!$E$11,Sat!$G$11,Sat!$I$11)</c:f>
              <c:numCache>
                <c:ptCount val="4"/>
                <c:pt idx="0">
                  <c:v>0.6970000000000001</c:v>
                </c:pt>
                <c:pt idx="1">
                  <c:v>0.46799999999999997</c:v>
                </c:pt>
                <c:pt idx="2">
                  <c:v>0.6940000000000001</c:v>
                </c:pt>
                <c:pt idx="3">
                  <c:v>0.849</c:v>
                </c:pt>
              </c:numCache>
            </c:numRef>
          </c:val>
          <c:smooth val="0"/>
        </c:ser>
        <c:ser>
          <c:idx val="8"/>
          <c:order val="6"/>
          <c:tx>
            <c:strRef>
              <c:f>Sat!$B$12</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(Sat!$C$12,Sat!$E$12,Sat!$G$12,Sat!$I$12)</c:f>
              <c:numCache>
                <c:ptCount val="4"/>
                <c:pt idx="0">
                  <c:v>0.758</c:v>
                </c:pt>
                <c:pt idx="1">
                  <c:v>0.851</c:v>
                </c:pt>
                <c:pt idx="2">
                  <c:v>0.846</c:v>
                </c:pt>
                <c:pt idx="3">
                  <c:v>0.839</c:v>
                </c:pt>
              </c:numCache>
            </c:numRef>
          </c:val>
          <c:smooth val="0"/>
        </c:ser>
        <c:ser>
          <c:idx val="9"/>
          <c:order val="7"/>
          <c:tx>
            <c:strRef>
              <c:f>Sat!$B$13</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(Sat!$C$13,Sat!$E$13,Sat!$G$13,Sat!$I$13)</c:f>
              <c:numCache>
                <c:ptCount val="4"/>
                <c:pt idx="0">
                  <c:v>0.758</c:v>
                </c:pt>
                <c:pt idx="1">
                  <c:v>0.7020000000000001</c:v>
                </c:pt>
                <c:pt idx="2">
                  <c:v>0.861</c:v>
                </c:pt>
                <c:pt idx="3">
                  <c:v>0.7670000000000001</c:v>
                </c:pt>
              </c:numCache>
            </c:numRef>
          </c:val>
          <c:smooth val="0"/>
        </c:ser>
        <c:ser>
          <c:idx val="10"/>
          <c:order val="8"/>
          <c:tx>
            <c:strRef>
              <c:f>Sat!$B$14</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(Sat!$C$14,Sat!$E$14,Sat!$G$14,Sat!$I$14)</c:f>
              <c:numCache>
                <c:ptCount val="4"/>
                <c:pt idx="0">
                  <c:v>0.591</c:v>
                </c:pt>
                <c:pt idx="1">
                  <c:v>0.5529999999999999</c:v>
                </c:pt>
                <c:pt idx="2">
                  <c:v>0.7170000000000001</c:v>
                </c:pt>
                <c:pt idx="3">
                  <c:v>0.728</c:v>
                </c:pt>
              </c:numCache>
            </c:numRef>
          </c:val>
          <c:smooth val="0"/>
        </c:ser>
        <c:ser>
          <c:idx val="11"/>
          <c:order val="9"/>
          <c:tx>
            <c:strRef>
              <c:f>Sat!$B$15</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(Sat!$C$15,Sat!$E$15,Sat!$G$15,Sat!$I$15)</c:f>
              <c:numCache>
                <c:ptCount val="4"/>
                <c:pt idx="0">
                  <c:v>0.652</c:v>
                </c:pt>
                <c:pt idx="1">
                  <c:v>0.674</c:v>
                </c:pt>
                <c:pt idx="2">
                  <c:v>0.845</c:v>
                </c:pt>
                <c:pt idx="3">
                  <c:v>0.7269999999999999</c:v>
                </c:pt>
              </c:numCache>
            </c:numRef>
          </c:val>
          <c:smooth val="0"/>
        </c:ser>
        <c:ser>
          <c:idx val="12"/>
          <c:order val="10"/>
          <c:tx>
            <c:strRef>
              <c:f>Sat!$B$16</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(Sat!$C$16,Sat!$E$16,Sat!$G$16,Sat!$I$16)</c:f>
              <c:numCache>
                <c:ptCount val="4"/>
                <c:pt idx="0">
                  <c:v>0.6970000000000001</c:v>
                </c:pt>
                <c:pt idx="1">
                  <c:v>0.638</c:v>
                </c:pt>
                <c:pt idx="2">
                  <c:v>0.755</c:v>
                </c:pt>
                <c:pt idx="3">
                  <c:v>0.717</c:v>
                </c:pt>
              </c:numCache>
            </c:numRef>
          </c:val>
          <c:smooth val="0"/>
        </c:ser>
        <c:ser>
          <c:idx val="13"/>
          <c:order val="11"/>
          <c:tx>
            <c:strRef>
              <c:f>Sat!$B$17</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(Sat!$C$17,Sat!$E$17,Sat!$G$17,Sat!$I$17)</c:f>
              <c:numCache>
                <c:ptCount val="4"/>
                <c:pt idx="0">
                  <c:v>0.848</c:v>
                </c:pt>
                <c:pt idx="1">
                  <c:v>0.723</c:v>
                </c:pt>
                <c:pt idx="2">
                  <c:v>0.885</c:v>
                </c:pt>
                <c:pt idx="3">
                  <c:v>0.707</c:v>
                </c:pt>
              </c:numCache>
            </c:numRef>
          </c:val>
          <c:smooth val="0"/>
        </c:ser>
        <c:ser>
          <c:idx val="14"/>
          <c:order val="12"/>
          <c:tx>
            <c:strRef>
              <c:f>Sat!$B$26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(Sat!$C$26,Sat!$E$26,Sat!$G$26,Sat!$I$26)</c:f>
              <c:numCache>
                <c:ptCount val="4"/>
                <c:pt idx="0">
                  <c:v>0.66185</c:v>
                </c:pt>
                <c:pt idx="1">
                  <c:v>0.6026</c:v>
                </c:pt>
                <c:pt idx="2">
                  <c:v>0.7245263157894737</c:v>
                </c:pt>
                <c:pt idx="3">
                  <c:v>0.6922105263157895</c:v>
                </c:pt>
              </c:numCache>
            </c:numRef>
          </c:val>
          <c:smooth val="0"/>
        </c:ser>
        <c:ser>
          <c:idx val="15"/>
          <c:order val="13"/>
          <c:tx>
            <c:strRef>
              <c:f>Sat!$B$18</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(Sat!$C$18,Sat!$E$18,Sat!$G$18,Sat!$I$18)</c:f>
              <c:numCache>
                <c:ptCount val="4"/>
                <c:pt idx="0">
                  <c:v>0.7120000000000001</c:v>
                </c:pt>
                <c:pt idx="1">
                  <c:v>0.745</c:v>
                </c:pt>
                <c:pt idx="2">
                  <c:v>0.86</c:v>
                </c:pt>
                <c:pt idx="3">
                  <c:v>0.6160000000000001</c:v>
                </c:pt>
              </c:numCache>
            </c:numRef>
          </c:val>
          <c:smooth val="0"/>
        </c:ser>
        <c:ser>
          <c:idx val="16"/>
          <c:order val="14"/>
          <c:tx>
            <c:strRef>
              <c:f>Sat!$B$19</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(Sat!$C$19,Sat!$E$19,Sat!$G$19,Sat!$I$19)</c:f>
              <c:numCache>
                <c:ptCount val="4"/>
                <c:pt idx="0">
                  <c:v>0.637</c:v>
                </c:pt>
                <c:pt idx="1">
                  <c:v>0.532</c:v>
                </c:pt>
                <c:pt idx="2">
                  <c:v>0.728</c:v>
                </c:pt>
                <c:pt idx="3">
                  <c:v>0.606</c:v>
                </c:pt>
              </c:numCache>
            </c:numRef>
          </c:val>
          <c:smooth val="0"/>
        </c:ser>
        <c:ser>
          <c:idx val="17"/>
          <c:order val="15"/>
          <c:tx>
            <c:strRef>
              <c:f>Sat!$B$20</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(Sat!$C$20,Sat!$E$20,Sat!$G$20,Sat!$I$20)</c:f>
              <c:numCache>
                <c:ptCount val="4"/>
                <c:pt idx="0">
                  <c:v>0.5760000000000001</c:v>
                </c:pt>
                <c:pt idx="1">
                  <c:v>0.489</c:v>
                </c:pt>
                <c:pt idx="2">
                  <c:v>0.653</c:v>
                </c:pt>
                <c:pt idx="3">
                  <c:v>0.525</c:v>
                </c:pt>
              </c:numCache>
            </c:numRef>
          </c:val>
          <c:smooth val="0"/>
        </c:ser>
        <c:ser>
          <c:idx val="18"/>
          <c:order val="16"/>
          <c:tx>
            <c:strRef>
              <c:f>Sat!$B$21</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(Sat!$C$21,Sat!$E$21,Sat!$G$21,Sat!$I$21)</c:f>
              <c:numCache>
                <c:ptCount val="4"/>
                <c:pt idx="0">
                  <c:v>0.652</c:v>
                </c:pt>
                <c:pt idx="1">
                  <c:v>0.532</c:v>
                </c:pt>
                <c:pt idx="2">
                  <c:v>0.596</c:v>
                </c:pt>
                <c:pt idx="3">
                  <c:v>0.495</c:v>
                </c:pt>
              </c:numCache>
            </c:numRef>
          </c:val>
          <c:smooth val="0"/>
        </c:ser>
        <c:ser>
          <c:idx val="19"/>
          <c:order val="17"/>
          <c:tx>
            <c:strRef>
              <c:f>Sat!$B$22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(Sat!$C$22,Sat!$E$22,Sat!$G$22,Sat!$I$22)</c:f>
              <c:numCache>
                <c:ptCount val="4"/>
                <c:pt idx="0">
                  <c:v>0.424</c:v>
                </c:pt>
                <c:pt idx="1">
                  <c:v>0.36200000000000004</c:v>
                </c:pt>
                <c:pt idx="2">
                  <c:v>0.5</c:v>
                </c:pt>
                <c:pt idx="3">
                  <c:v>0.464</c:v>
                </c:pt>
              </c:numCache>
            </c:numRef>
          </c:val>
          <c:smooth val="0"/>
        </c:ser>
        <c:ser>
          <c:idx val="20"/>
          <c:order val="18"/>
          <c:tx>
            <c:strRef>
              <c:f>Sat!$B$23</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(Sat!$C$23,Sat!$E$23,Sat!$G$23,Sat!$I$23)</c:f>
              <c:numCache>
                <c:ptCount val="4"/>
                <c:pt idx="0">
                  <c:v>0.515</c:v>
                </c:pt>
                <c:pt idx="1">
                  <c:v>0.298</c:v>
                </c:pt>
                <c:pt idx="2">
                  <c:v>0.46399999999999997</c:v>
                </c:pt>
                <c:pt idx="3">
                  <c:v>0.425</c:v>
                </c:pt>
              </c:numCache>
            </c:numRef>
          </c:val>
          <c:smooth val="0"/>
        </c:ser>
        <c:ser>
          <c:idx val="21"/>
          <c:order val="19"/>
          <c:tx>
            <c:strRef>
              <c:f>Sat!$B$24</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(Sat!$C$29,Sat!$E$29,Sat!$G$29,Sat!$I$29)</c:f>
              <c:numCache>
                <c:ptCount val="4"/>
                <c:pt idx="0">
                  <c:v>2003</c:v>
                </c:pt>
                <c:pt idx="1">
                  <c:v>2004</c:v>
                </c:pt>
                <c:pt idx="2">
                  <c:v>2005</c:v>
                </c:pt>
                <c:pt idx="3">
                  <c:v>2006</c:v>
                </c:pt>
              </c:numCache>
            </c:numRef>
          </c:cat>
          <c:val>
            <c:numRef>
              <c:f>(Sat!$C$24,Sat!$E$24,Sat!$G$24,Sat!$I$24)</c:f>
              <c:numCache>
                <c:ptCount val="4"/>
                <c:pt idx="0">
                  <c:v>0.16699999999999998</c:v>
                </c:pt>
                <c:pt idx="1">
                  <c:v>0.163</c:v>
                </c:pt>
                <c:pt idx="2">
                  <c:v>0.27</c:v>
                </c:pt>
                <c:pt idx="3">
                  <c:v>0.23199999999999996</c:v>
                </c:pt>
              </c:numCache>
            </c:numRef>
          </c:val>
          <c:smooth val="0"/>
        </c:ser>
        <c:ser>
          <c:idx val="1"/>
          <c:order val="20"/>
          <c:tx>
            <c:strRef>
              <c:f>Sat!$B$30</c:f>
              <c:strCache>
                <c:ptCount val="1"/>
                <c:pt idx="0">
                  <c:v>Communicate well orally</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b"/>
            <c:showLegendKey val="0"/>
            <c:showVal val="1"/>
            <c:showBubbleSize val="0"/>
            <c:showCatName val="0"/>
            <c:showSerName val="0"/>
            <c:showLeaderLines val="1"/>
            <c:showPercent val="0"/>
          </c:dLbls>
          <c:cat>
            <c:numRef>
              <c:f>(Sat!$C$29,Sat!$E$29,Sat!$G$29,Sat!$I$29)</c:f>
              <c:numCache>
                <c:ptCount val="4"/>
                <c:pt idx="0">
                  <c:v>2003</c:v>
                </c:pt>
                <c:pt idx="1">
                  <c:v>2004</c:v>
                </c:pt>
                <c:pt idx="2">
                  <c:v>2005</c:v>
                </c:pt>
                <c:pt idx="3">
                  <c:v>2006</c:v>
                </c:pt>
              </c:numCache>
            </c:numRef>
          </c:cat>
          <c:val>
            <c:numRef>
              <c:f>(Sat!$C$30,Sat!$E$30,Sat!$G$30,Sat!$I$30)</c:f>
              <c:numCache>
                <c:ptCount val="4"/>
                <c:pt idx="0">
                  <c:v>0.763</c:v>
                </c:pt>
                <c:pt idx="1">
                  <c:v>0.787</c:v>
                </c:pt>
                <c:pt idx="2">
                  <c:v>0.861</c:v>
                </c:pt>
                <c:pt idx="3">
                  <c:v>0.909</c:v>
                </c:pt>
              </c:numCache>
            </c:numRef>
          </c:val>
          <c:smooth val="0"/>
        </c:ser>
        <c:ser>
          <c:idx val="0"/>
          <c:order val="21"/>
          <c:tx>
            <c:strRef>
              <c:f>Sat!$B$25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(Sat!$C$25,Sat!$E$25,Sat!$G$25,Sat!$I$25)</c:f>
              <c:numCache>
                <c:ptCount val="4"/>
                <c:pt idx="0">
                  <c:v>0.74</c:v>
                </c:pt>
                <c:pt idx="1">
                  <c:v>0.711</c:v>
                </c:pt>
              </c:numCache>
            </c:numRef>
          </c:val>
          <c:smooth val="0"/>
        </c:ser>
        <c:axId val="21174969"/>
        <c:axId val="56356994"/>
      </c:lineChart>
      <c:catAx>
        <c:axId val="21174969"/>
        <c:scaling>
          <c:orientation val="minMax"/>
        </c:scaling>
        <c:axPos val="b"/>
        <c:delete val="0"/>
        <c:numFmt formatCode="General" sourceLinked="1"/>
        <c:majorTickMark val="out"/>
        <c:minorTickMark val="none"/>
        <c:tickLblPos val="nextTo"/>
        <c:crossAx val="56356994"/>
        <c:crosses val="autoZero"/>
        <c:auto val="1"/>
        <c:lblOffset val="100"/>
        <c:noMultiLvlLbl val="0"/>
      </c:catAx>
      <c:valAx>
        <c:axId val="56356994"/>
        <c:scaling>
          <c:orientation val="minMax"/>
          <c:max val="1"/>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1174969"/>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Dissat!$B$30</c:f>
        </c:strRef>
      </c:tx>
      <c:layout/>
      <c:spPr>
        <a:noFill/>
        <a:ln>
          <a:noFill/>
        </a:ln>
      </c:spPr>
      <c:txPr>
        <a:bodyPr vert="horz" rot="0"/>
        <a:lstStyle/>
        <a:p>
          <a:pPr>
            <a:defRPr lang="en-US" cap="none" sz="1500" b="1" i="0" u="none" baseline="0">
              <a:solidFill>
                <a:srgbClr val="333333"/>
              </a:solidFill>
            </a:defRPr>
          </a:pPr>
        </a:p>
      </c:txPr>
    </c:title>
    <c:plotArea>
      <c:layout>
        <c:manualLayout>
          <c:xMode val="edge"/>
          <c:yMode val="edge"/>
          <c:x val="0.01425"/>
          <c:y val="0.1005"/>
          <c:w val="0.97175"/>
          <c:h val="0.8655"/>
        </c:manualLayout>
      </c:layout>
      <c:lineChart>
        <c:grouping val="standard"/>
        <c:varyColors val="0"/>
        <c:ser>
          <c:idx val="2"/>
          <c:order val="0"/>
          <c:tx>
            <c:strRef>
              <c:f>Dissat!$B$6</c:f>
              <c:strCache>
                <c:ptCount val="1"/>
                <c:pt idx="0">
                  <c:v>Communicate in a foreign language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(Dissat!$C$6,Dissat!$E$6,Dissat!$G$6,Dissat!$I$6)</c:f>
              <c:numCache/>
            </c:numRef>
          </c:val>
          <c:smooth val="0"/>
        </c:ser>
        <c:ser>
          <c:idx val="3"/>
          <c:order val="1"/>
          <c:tx>
            <c:strRef>
              <c:f>Dissat!$B$7</c:f>
              <c:strCache>
                <c:ptCount val="1"/>
                <c:pt idx="0">
                  <c:v>Express self through an artistic medium</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(Dissat!$C$7,Dissat!$E$7,Dissat!$G$7,Dissat!$I$7)</c:f>
              <c:numCache/>
            </c:numRef>
          </c:val>
          <c:smooth val="0"/>
        </c:ser>
        <c:ser>
          <c:idx val="4"/>
          <c:order val="2"/>
          <c:tx>
            <c:strRef>
              <c:f>Dissat!$B$8</c:f>
              <c:strCache>
                <c:ptCount val="1"/>
                <c:pt idx="0">
                  <c:v>Respect individual differences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(Dissat!$C$8,Dissat!$E$8,Dissat!$G$8,Dissat!$I$8)</c:f>
              <c:numCache/>
            </c:numRef>
          </c:val>
          <c:smooth val="0"/>
        </c:ser>
        <c:ser>
          <c:idx val="5"/>
          <c:order val="3"/>
          <c:tx>
            <c:strRef>
              <c:f>Dissat!$B$9</c:f>
              <c:strCache>
                <c:ptCount val="1"/>
                <c:pt idx="0">
                  <c:v>Make healthy life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(Dissat!$C$9,Dissat!$E$9,Dissat!$G$9,Dissat!$I$9)</c:f>
              <c:numCache/>
            </c:numRef>
          </c:val>
          <c:smooth val="0"/>
        </c:ser>
        <c:ser>
          <c:idx val="6"/>
          <c:order val="4"/>
          <c:tx>
            <c:strRef>
              <c:f>Dissat!$B$10</c:f>
              <c:strCache>
                <c:ptCount val="1"/>
                <c:pt idx="0">
                  <c:v>Participate in the life of my community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(Dissat!$C$10,Dissat!$E$10,Dissat!$G$10,Dissat!$I$10)</c:f>
              <c:numCache/>
            </c:numRef>
          </c:val>
          <c:smooth val="0"/>
        </c:ser>
        <c:ser>
          <c:idx val="7"/>
          <c:order val="5"/>
          <c:tx>
            <c:strRef>
              <c:f>Dissat!$B$11</c:f>
              <c:strCache>
                <c:ptCount val="1"/>
                <c:pt idx="0">
                  <c:v>Use computer adequately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(Dissat!$C$11,Dissat!$E$11,Dissat!$G$11,Dissat!$I$11)</c:f>
              <c:numCache/>
            </c:numRef>
          </c:val>
          <c:smooth val="0"/>
        </c:ser>
        <c:ser>
          <c:idx val="8"/>
          <c:order val="6"/>
          <c:tx>
            <c:strRef>
              <c:f>Dissat!$B$12</c:f>
              <c:strCache>
                <c:ptCount val="1"/>
                <c:pt idx="0">
                  <c:v>Place issues in historical perspective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(Dissat!$C$12,Dissat!$E$12,Dissat!$G$12,Dissat!$I$12)</c:f>
              <c:numCache/>
            </c:numRef>
          </c:val>
          <c:smooth val="0"/>
        </c:ser>
        <c:ser>
          <c:idx val="9"/>
          <c:order val="7"/>
          <c:tx>
            <c:strRef>
              <c:f>Dissat!$B$13</c:f>
              <c:strCache>
                <c:ptCount val="1"/>
                <c:pt idx="0">
                  <c:v>Recognize freedom of inquiry allows for dissent</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(Dissat!$C$13,Dissat!$E$13,Dissat!$G$13,Dissat!$I$13)</c:f>
              <c:numCache/>
            </c:numRef>
          </c:val>
          <c:smooth val="0"/>
        </c:ser>
        <c:ser>
          <c:idx val="10"/>
          <c:order val="8"/>
          <c:tx>
            <c:strRef>
              <c:f>Dissat!$B$14</c:f>
              <c:strCache>
                <c:ptCount val="1"/>
                <c:pt idx="0">
                  <c:v>Resolve conflicts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(Dissat!$C$14,Dissat!$E$14,Dissat!$G$14,Dissat!$I$14)</c:f>
              <c:numCache/>
            </c:numRef>
          </c:val>
          <c:smooth val="0"/>
        </c:ser>
        <c:ser>
          <c:idx val="11"/>
          <c:order val="9"/>
          <c:tx>
            <c:strRef>
              <c:f>Dissat!$B$15</c:f>
              <c:strCache>
                <c:ptCount val="1"/>
                <c:pt idx="0">
                  <c:v>Locate appropriate sources of information</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(Dissat!$C$15,Dissat!$E$15,Dissat!$G$15,Dissat!$I$15)</c:f>
              <c:numCache/>
            </c:numRef>
          </c:val>
          <c:smooth val="0"/>
        </c:ser>
        <c:ser>
          <c:idx val="12"/>
          <c:order val="10"/>
          <c:tx>
            <c:strRef>
              <c:f>Dissat!$B$16</c:f>
              <c:strCache>
                <c:ptCount val="1"/>
                <c:pt idx="0">
                  <c:v>Make moral and ethical decisions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(Dissat!$C$16,Dissat!$E$16,Dissat!$G$16,Dissat!$I$16)</c:f>
              <c:numCache/>
            </c:numRef>
          </c:val>
          <c:smooth val="0"/>
        </c:ser>
        <c:ser>
          <c:idx val="13"/>
          <c:order val="11"/>
          <c:tx>
            <c:strRef>
              <c:f>Dissat!$B$17</c:f>
              <c:strCache>
                <c:ptCount val="1"/>
                <c:pt idx="0">
                  <c:v>Think quantitatively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(Dissat!$C$17,Dissat!$E$17,Dissat!$G$17,Dissat!$I$17)</c:f>
              <c:numCache/>
            </c:numRef>
          </c:val>
          <c:smooth val="0"/>
        </c:ser>
        <c:ser>
          <c:idx val="14"/>
          <c:order val="12"/>
          <c:tx>
            <c:strRef>
              <c:f>Dissat!$B$26</c:f>
              <c:strCache>
                <c:ptCount val="1"/>
                <c:pt idx="0">
                  <c:v>Average</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(Dissat!$C$26,Dissat!$E$26,Dissat!$G$26,Dissat!$I$26)</c:f>
              <c:numCache/>
            </c:numRef>
          </c:val>
          <c:smooth val="0"/>
        </c:ser>
        <c:ser>
          <c:idx val="15"/>
          <c:order val="13"/>
          <c:tx>
            <c:strRef>
              <c:f>Dissat!$B$18</c:f>
              <c:strCache>
                <c:ptCount val="1"/>
                <c:pt idx="0">
                  <c:v>Write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(Dissat!$C$18,Dissat!$E$18,Dissat!$G$18,Dissat!$I$18)</c:f>
              <c:numCache/>
            </c:numRef>
          </c:val>
          <c:smooth val="0"/>
        </c:ser>
        <c:ser>
          <c:idx val="16"/>
          <c:order val="14"/>
          <c:tx>
            <c:strRef>
              <c:f>Dissat!$B$19</c:f>
              <c:strCache>
                <c:ptCount val="1"/>
                <c:pt idx="0">
                  <c:v>Take responsibility for my actions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(Dissat!$C$19,Dissat!$E$19,Dissat!$G$19,Dissat!$I$19)</c:f>
              <c:numCache/>
            </c:numRef>
          </c:val>
          <c:smooth val="0"/>
        </c:ser>
        <c:ser>
          <c:idx val="17"/>
          <c:order val="15"/>
          <c:tx>
            <c:strRef>
              <c:f>Dissat!$B$20</c:f>
              <c:strCache>
                <c:ptCount val="1"/>
                <c:pt idx="0">
                  <c:v>Appreciate artistic and other events</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(Dissat!$C$20,Dissat!$E$20,Dissat!$G$20,Dissat!$I$20)</c:f>
              <c:numCache/>
            </c:numRef>
          </c:val>
          <c:smooth val="0"/>
        </c:ser>
        <c:ser>
          <c:idx val="18"/>
          <c:order val="16"/>
          <c:tx>
            <c:strRef>
              <c:f>Dissat!$B$21</c:f>
              <c:strCache>
                <c:ptCount val="1"/>
                <c:pt idx="0">
                  <c:v>Think critically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(Dissat!$C$21,Dissat!$E$21,Dissat!$G$21,Dissat!$I$21)</c:f>
              <c:numCache/>
            </c:numRef>
          </c:val>
          <c:smooth val="0"/>
        </c:ser>
        <c:ser>
          <c:idx val="19"/>
          <c:order val="17"/>
          <c:tx>
            <c:strRef>
              <c:f>Dissat!$B$22</c:f>
              <c:strCache>
                <c:ptCount val="1"/>
                <c:pt idx="0">
                  <c:v>Solve problems effectively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(Dissat!$C$22,Dissat!$E$22,Dissat!$G$22,Dissat!$I$22)</c:f>
              <c:numCache/>
            </c:numRef>
          </c:val>
          <c:smooth val="0"/>
        </c:ser>
        <c:ser>
          <c:idx val="20"/>
          <c:order val="18"/>
          <c:tx>
            <c:strRef>
              <c:f>Dissat!$B$23</c:f>
              <c:strCache>
                <c:ptCount val="1"/>
                <c:pt idx="0">
                  <c:v>Communicate well orally</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(Dissat!$C$23,Dissat!$E$23,Dissat!$G$23,Dissat!$I$23)</c:f>
              <c:numCache/>
            </c:numRef>
          </c:val>
          <c:smooth val="0"/>
        </c:ser>
        <c:ser>
          <c:idx val="21"/>
          <c:order val="19"/>
          <c:tx>
            <c:strRef>
              <c:f>Dissat!$B$24</c:f>
              <c:strCache>
                <c:ptCount val="1"/>
                <c:pt idx="0">
                  <c:v>Work effectively in a group</c:v>
                </c:pt>
              </c:strCache>
            </c:strRef>
          </c:tx>
          <c:spPr>
            <a:ln w="3175">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(Dissat!$C$29,Dissat!$E$29,Dissat!$G$29,Dissat!$I$29)</c:f>
              <c:numCache/>
            </c:numRef>
          </c:cat>
          <c:val>
            <c:numRef>
              <c:f>(Dissat!$C$24,Dissat!$E$24,Dissat!$G$24,Dissat!$I$24)</c:f>
              <c:numCache/>
            </c:numRef>
          </c:val>
          <c:smooth val="0"/>
        </c:ser>
        <c:ser>
          <c:idx val="1"/>
          <c:order val="20"/>
          <c:tx>
            <c:strRef>
              <c:f>Dissat!$B$30</c:f>
              <c:strCache>
                <c:ptCount val="1"/>
                <c:pt idx="0">
                  <c:v>Communicate in a foreign language</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1" i="0" u="none" baseline="0">
                    <a:solidFill>
                      <a:srgbClr val="000090"/>
                    </a:solidFill>
                  </a:defRPr>
                </a:pPr>
              </a:p>
            </c:txPr>
            <c:dLblPos val="t"/>
            <c:showLegendKey val="0"/>
            <c:showVal val="1"/>
            <c:showBubbleSize val="0"/>
            <c:showCatName val="0"/>
            <c:showSerName val="0"/>
            <c:showLeaderLines val="1"/>
            <c:showPercent val="0"/>
          </c:dLbls>
          <c:cat>
            <c:numRef>
              <c:f>(Dissat!$C$29,Dissat!$E$29,Dissat!$G$29,Dissat!$I$29)</c:f>
              <c:numCache/>
            </c:numRef>
          </c:cat>
          <c:val>
            <c:numRef>
              <c:f>(Dissat!$C$30,Dissat!$E$30,Dissat!$G$30,Dissat!$I$30)</c:f>
              <c:numCache>
                <c:ptCount val="4"/>
                <c:pt idx="0">
                  <c:v>0.303</c:v>
                </c:pt>
                <c:pt idx="1">
                  <c:v>0.256</c:v>
                </c:pt>
                <c:pt idx="2">
                  <c:v>0.11199999999999999</c:v>
                </c:pt>
                <c:pt idx="3">
                  <c:v>0.172</c:v>
                </c:pt>
              </c:numCache>
            </c:numRef>
          </c:val>
          <c:smooth val="0"/>
        </c:ser>
        <c:ser>
          <c:idx val="0"/>
          <c:order val="21"/>
          <c:tx>
            <c:strRef>
              <c:f>Dissat!$B$25</c:f>
              <c:strCache>
                <c:ptCount val="1"/>
                <c:pt idx="0">
                  <c:v>Listen effectively</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(Dissat!$C$25,Dissat!$E$25,Dissat!$G$25,Dissat!$I$25)</c:f>
              <c:numCache/>
            </c:numRef>
          </c:val>
          <c:smooth val="0"/>
        </c:ser>
        <c:axId val="37450899"/>
        <c:axId val="1513772"/>
      </c:lineChart>
      <c:catAx>
        <c:axId val="37450899"/>
        <c:scaling>
          <c:orientation val="minMax"/>
        </c:scaling>
        <c:axPos val="b"/>
        <c:delete val="0"/>
        <c:numFmt formatCode="General" sourceLinked="1"/>
        <c:majorTickMark val="out"/>
        <c:minorTickMark val="none"/>
        <c:tickLblPos val="nextTo"/>
        <c:crossAx val="1513772"/>
        <c:crosses val="autoZero"/>
        <c:auto val="1"/>
        <c:lblOffset val="100"/>
        <c:noMultiLvlLbl val="0"/>
      </c:catAx>
      <c:valAx>
        <c:axId val="1513772"/>
        <c:scaling>
          <c:orientation val="minMax"/>
          <c:max val="0.35"/>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7450899"/>
        <c:crossesAt val="1"/>
        <c:crossBetween val="between"/>
        <c:dispUnits/>
        <c:majorUnit val="0.1"/>
        <c:minorUnit val="0.05"/>
      </c:valAx>
      <c:spPr>
        <a:solidFill>
          <a:srgbClr val="FFFFFF"/>
        </a:solidFill>
        <a:ln w="3175">
          <a:noFill/>
        </a:ln>
      </c:spPr>
    </c:plotArea>
    <c:plotVisOnly val="1"/>
    <c:dispBlanksAs val="gap"/>
    <c:showDLblsOverMax val="0"/>
  </c:chart>
  <c:spPr>
    <a:solidFill>
      <a:srgbClr val="FFFFFF"/>
    </a:solidFill>
    <a:ln w="3175">
      <a:solidFill>
        <a:srgbClr val="CCCCFF"/>
      </a:solidFill>
    </a:ln>
  </c:spPr>
  <c:txPr>
    <a:bodyPr vert="horz" rot="0"/>
    <a:lstStyle/>
    <a:p>
      <a:pPr>
        <a:defRPr lang="en-US" cap="none" sz="9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Scatter!$B$7</c:f>
        </c:strRef>
      </c:tx>
      <c:layout/>
      <c:spPr>
        <a:noFill/>
        <a:ln>
          <a:noFill/>
        </a:ln>
      </c:spPr>
      <c:txPr>
        <a:bodyPr vert="horz" rot="0"/>
        <a:lstStyle/>
        <a:p>
          <a:pPr>
            <a:defRPr lang="en-US" cap="none" sz="1500" b="1" i="0" u="none" baseline="0">
              <a:solidFill>
                <a:srgbClr val="000090"/>
              </a:solidFill>
            </a:defRPr>
          </a:pPr>
        </a:p>
      </c:txPr>
    </c:title>
    <c:plotArea>
      <c:layout>
        <c:manualLayout>
          <c:xMode val="edge"/>
          <c:yMode val="edge"/>
          <c:x val="0.0415"/>
          <c:y val="0.09975"/>
          <c:w val="0.9455"/>
          <c:h val="0.7985"/>
        </c:manualLayout>
      </c:layout>
      <c:scatterChart>
        <c:scatterStyle val="lineMarker"/>
        <c:varyColors val="0"/>
        <c:ser>
          <c:idx val="2"/>
          <c:order val="0"/>
          <c:tx>
            <c:strRef>
              <c:f>Imp2!$B$6</c:f>
              <c:strCache>
                <c:ptCount val="1"/>
                <c:pt idx="0">
                  <c:v>Appreciate artistic and other events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dPt>
            <c:idx val="3"/>
            <c:spPr>
              <a:solidFill>
                <a:srgbClr val="000000"/>
              </a:solidFill>
              <a:ln w="3175">
                <a:noFill/>
              </a:ln>
            </c:spPr>
            <c:marker>
              <c:size val="5"/>
              <c:spPr>
                <a:solidFill>
                  <a:srgbClr val="C0C0C0"/>
                </a:solidFill>
                <a:ln>
                  <a:solidFill>
                    <a:srgbClr val="C0C0C0"/>
                  </a:solidFill>
                </a:ln>
              </c:spPr>
            </c:marker>
          </c:dPt>
          <c:dLbls>
            <c:numFmt formatCode="General" sourceLinked="1"/>
            <c:showLegendKey val="0"/>
            <c:showVal val="0"/>
            <c:showBubbleSize val="0"/>
            <c:showCatName val="0"/>
            <c:showSerName val="0"/>
            <c:showPercent val="0"/>
          </c:dLbls>
          <c:xVal>
            <c:numRef>
              <c:f>Imp2!$C$6:$G$6</c:f>
              <c:numCache>
                <c:ptCount val="5"/>
                <c:pt idx="0">
                  <c:v>0.636</c:v>
                </c:pt>
                <c:pt idx="1">
                  <c:v>0.447</c:v>
                </c:pt>
                <c:pt idx="2">
                  <c:v>0.722</c:v>
                </c:pt>
                <c:pt idx="3">
                  <c:v>0.657</c:v>
                </c:pt>
              </c:numCache>
            </c:numRef>
          </c:xVal>
          <c:yVal>
            <c:numRef>
              <c:f>Sat2!$C$6:$G$6</c:f>
              <c:numCache>
                <c:ptCount val="5"/>
                <c:pt idx="0">
                  <c:v>0.6970000000000001</c:v>
                </c:pt>
                <c:pt idx="1">
                  <c:v>0.46799999999999997</c:v>
                </c:pt>
                <c:pt idx="2">
                  <c:v>0.6940000000000001</c:v>
                </c:pt>
                <c:pt idx="3">
                  <c:v>0.849</c:v>
                </c:pt>
              </c:numCache>
            </c:numRef>
          </c:yVal>
          <c:smooth val="0"/>
        </c:ser>
        <c:ser>
          <c:idx val="3"/>
          <c:order val="1"/>
          <c:tx>
            <c:strRef>
              <c:f>Imp2!$B$7</c:f>
              <c:strCache>
                <c:ptCount val="1"/>
                <c:pt idx="0">
                  <c:v>Communicate in a foreign language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Imp2!$C$7:$G$7</c:f>
              <c:numCache>
                <c:ptCount val="5"/>
                <c:pt idx="0">
                  <c:v>0.22699999999999998</c:v>
                </c:pt>
                <c:pt idx="1">
                  <c:v>0.174</c:v>
                </c:pt>
                <c:pt idx="2">
                  <c:v>0.326</c:v>
                </c:pt>
                <c:pt idx="3">
                  <c:v>0.33399999999999996</c:v>
                </c:pt>
              </c:numCache>
            </c:numRef>
          </c:xVal>
          <c:yVal>
            <c:numRef>
              <c:f>Sat2!$C$7:$G$7</c:f>
              <c:numCache>
                <c:ptCount val="5"/>
                <c:pt idx="0">
                  <c:v>0.16699999999999998</c:v>
                </c:pt>
                <c:pt idx="1">
                  <c:v>0.163</c:v>
                </c:pt>
                <c:pt idx="2">
                  <c:v>0.27</c:v>
                </c:pt>
                <c:pt idx="3">
                  <c:v>0.23199999999999996</c:v>
                </c:pt>
              </c:numCache>
            </c:numRef>
          </c:yVal>
          <c:smooth val="0"/>
        </c:ser>
        <c:ser>
          <c:idx val="4"/>
          <c:order val="2"/>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Imp2!$C$8:$G$8</c:f>
              <c:numCache>
                <c:ptCount val="5"/>
                <c:pt idx="0">
                  <c:v>0.97</c:v>
                </c:pt>
                <c:pt idx="1">
                  <c:v>0.9570000000000001</c:v>
                </c:pt>
                <c:pt idx="2">
                  <c:v>0.981</c:v>
                </c:pt>
                <c:pt idx="3">
                  <c:v>1</c:v>
                </c:pt>
              </c:numCache>
            </c:numRef>
          </c:xVal>
          <c:yVal>
            <c:numRef>
              <c:f>Sat2!$C$8:$G$8</c:f>
              <c:numCache>
                <c:ptCount val="5"/>
                <c:pt idx="0">
                  <c:v>0.763</c:v>
                </c:pt>
                <c:pt idx="1">
                  <c:v>0.787</c:v>
                </c:pt>
                <c:pt idx="2">
                  <c:v>0.861</c:v>
                </c:pt>
                <c:pt idx="3">
                  <c:v>0.909</c:v>
                </c:pt>
              </c:numCache>
            </c:numRef>
          </c:yVal>
          <c:smooth val="0"/>
        </c:ser>
        <c:ser>
          <c:idx val="5"/>
          <c:order val="3"/>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Imp2!$C$9:$G$9</c:f>
              <c:numCache>
                <c:ptCount val="5"/>
                <c:pt idx="0">
                  <c:v>0.33299999999999996</c:v>
                </c:pt>
                <c:pt idx="1">
                  <c:v>0.319</c:v>
                </c:pt>
                <c:pt idx="2">
                  <c:v>0.51</c:v>
                </c:pt>
                <c:pt idx="3">
                  <c:v>0.42900000000000005</c:v>
                </c:pt>
              </c:numCache>
            </c:numRef>
          </c:xVal>
          <c:yVal>
            <c:numRef>
              <c:f>Sat2!$C$9:$G$9</c:f>
              <c:numCache>
                <c:ptCount val="5"/>
                <c:pt idx="0">
                  <c:v>0.515</c:v>
                </c:pt>
                <c:pt idx="1">
                  <c:v>0.298</c:v>
                </c:pt>
                <c:pt idx="2">
                  <c:v>0.46399999999999997</c:v>
                </c:pt>
                <c:pt idx="3">
                  <c:v>0.425</c:v>
                </c:pt>
              </c:numCache>
            </c:numRef>
          </c:yVal>
          <c:smooth val="0"/>
        </c:ser>
        <c:ser>
          <c:idx val="6"/>
          <c:order val="4"/>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Imp2!$C$10:$G$10</c:f>
              <c:numCache>
                <c:ptCount val="5"/>
                <c:pt idx="0">
                  <c:v>0.9390000000000001</c:v>
                </c:pt>
                <c:pt idx="1">
                  <c:v>0.915</c:v>
                </c:pt>
              </c:numCache>
            </c:numRef>
          </c:xVal>
          <c:yVal>
            <c:numRef>
              <c:f>Sat2!$C$10:$G$10</c:f>
              <c:numCache>
                <c:ptCount val="5"/>
                <c:pt idx="0">
                  <c:v>0.74</c:v>
                </c:pt>
                <c:pt idx="1">
                  <c:v>0.711</c:v>
                </c:pt>
              </c:numCache>
            </c:numRef>
          </c:yVal>
          <c:smooth val="0"/>
        </c:ser>
        <c:ser>
          <c:idx val="7"/>
          <c:order val="5"/>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Imp2!$C$11:$G$11</c:f>
              <c:numCache>
                <c:ptCount val="5"/>
                <c:pt idx="0">
                  <c:v>0.894</c:v>
                </c:pt>
                <c:pt idx="1">
                  <c:v>0.727</c:v>
                </c:pt>
                <c:pt idx="2">
                  <c:v>0.9009999999999999</c:v>
                </c:pt>
                <c:pt idx="3">
                  <c:v>0.933</c:v>
                </c:pt>
              </c:numCache>
            </c:numRef>
          </c:xVal>
          <c:yVal>
            <c:numRef>
              <c:f>Sat2!$C$11:$G$11</c:f>
              <c:numCache>
                <c:ptCount val="5"/>
                <c:pt idx="0">
                  <c:v>0.652</c:v>
                </c:pt>
                <c:pt idx="1">
                  <c:v>0.674</c:v>
                </c:pt>
                <c:pt idx="2">
                  <c:v>0.845</c:v>
                </c:pt>
                <c:pt idx="3">
                  <c:v>0.7269999999999999</c:v>
                </c:pt>
              </c:numCache>
            </c:numRef>
          </c:yVal>
          <c:smooth val="0"/>
        </c:ser>
        <c:ser>
          <c:idx val="8"/>
          <c:order val="6"/>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Imp2!$C$12:$G$12</c:f>
              <c:numCache>
                <c:ptCount val="5"/>
                <c:pt idx="0">
                  <c:v>0.7879999999999999</c:v>
                </c:pt>
                <c:pt idx="1">
                  <c:v>0.7170000000000001</c:v>
                </c:pt>
                <c:pt idx="2">
                  <c:v>0.853</c:v>
                </c:pt>
                <c:pt idx="3">
                  <c:v>0.8380000000000001</c:v>
                </c:pt>
              </c:numCache>
            </c:numRef>
          </c:xVal>
          <c:yVal>
            <c:numRef>
              <c:f>Sat2!$C$12:$G$12</c:f>
              <c:numCache>
                <c:ptCount val="5"/>
                <c:pt idx="0">
                  <c:v>0.652</c:v>
                </c:pt>
                <c:pt idx="1">
                  <c:v>0.532</c:v>
                </c:pt>
                <c:pt idx="2">
                  <c:v>0.596</c:v>
                </c:pt>
                <c:pt idx="3">
                  <c:v>0.495</c:v>
                </c:pt>
              </c:numCache>
            </c:numRef>
          </c:yVal>
          <c:smooth val="0"/>
        </c:ser>
        <c:ser>
          <c:idx val="9"/>
          <c:order val="7"/>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Imp2!$C$13:$G$13</c:f>
              <c:numCache>
                <c:ptCount val="5"/>
                <c:pt idx="0">
                  <c:v>0.909</c:v>
                </c:pt>
                <c:pt idx="1">
                  <c:v>0.872</c:v>
                </c:pt>
                <c:pt idx="2">
                  <c:v>0.961</c:v>
                </c:pt>
                <c:pt idx="3">
                  <c:v>0.943</c:v>
                </c:pt>
              </c:numCache>
            </c:numRef>
          </c:xVal>
          <c:yVal>
            <c:numRef>
              <c:f>Sat2!$C$13:$G$13</c:f>
              <c:numCache>
                <c:ptCount val="5"/>
                <c:pt idx="0">
                  <c:v>0.758</c:v>
                </c:pt>
                <c:pt idx="1">
                  <c:v>0.7020000000000001</c:v>
                </c:pt>
                <c:pt idx="2">
                  <c:v>0.861</c:v>
                </c:pt>
                <c:pt idx="3">
                  <c:v>0.7670000000000001</c:v>
                </c:pt>
              </c:numCache>
            </c:numRef>
          </c:yVal>
          <c:smooth val="0"/>
        </c:ser>
        <c:ser>
          <c:idx val="10"/>
          <c:order val="8"/>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Imp2!$C$14:$G$14</c:f>
              <c:numCache>
                <c:ptCount val="5"/>
                <c:pt idx="0">
                  <c:v>0.7120000000000001</c:v>
                </c:pt>
                <c:pt idx="1">
                  <c:v>0.66</c:v>
                </c:pt>
                <c:pt idx="2">
                  <c:v>0.8170000000000001</c:v>
                </c:pt>
                <c:pt idx="3">
                  <c:v>0.828</c:v>
                </c:pt>
              </c:numCache>
            </c:numRef>
          </c:xVal>
          <c:yVal>
            <c:numRef>
              <c:f>Sat2!$C$14:$G$14</c:f>
              <c:numCache>
                <c:ptCount val="5"/>
                <c:pt idx="0">
                  <c:v>0.637</c:v>
                </c:pt>
                <c:pt idx="1">
                  <c:v>0.532</c:v>
                </c:pt>
                <c:pt idx="2">
                  <c:v>0.728</c:v>
                </c:pt>
                <c:pt idx="3">
                  <c:v>0.606</c:v>
                </c:pt>
              </c:numCache>
            </c:numRef>
          </c:yVal>
          <c:smooth val="0"/>
        </c:ser>
        <c:ser>
          <c:idx val="11"/>
          <c:order val="9"/>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Imp2!$C$15:$G$15</c:f>
              <c:numCache>
                <c:ptCount val="5"/>
                <c:pt idx="0">
                  <c:v>0.39399999999999996</c:v>
                </c:pt>
                <c:pt idx="1">
                  <c:v>0.38299999999999995</c:v>
                </c:pt>
                <c:pt idx="2">
                  <c:v>0.606</c:v>
                </c:pt>
                <c:pt idx="3">
                  <c:v>0.619</c:v>
                </c:pt>
              </c:numCache>
            </c:numRef>
          </c:xVal>
          <c:yVal>
            <c:numRef>
              <c:f>Sat2!$C$15:$G$15</c:f>
              <c:numCache>
                <c:ptCount val="5"/>
                <c:pt idx="0">
                  <c:v>0.424</c:v>
                </c:pt>
                <c:pt idx="1">
                  <c:v>0.36200000000000004</c:v>
                </c:pt>
                <c:pt idx="2">
                  <c:v>0.5</c:v>
                </c:pt>
                <c:pt idx="3">
                  <c:v>0.464</c:v>
                </c:pt>
              </c:numCache>
            </c:numRef>
          </c:yVal>
          <c:smooth val="0"/>
        </c:ser>
        <c:ser>
          <c:idx val="12"/>
          <c:order val="10"/>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Imp2!$C$16:$G$16</c:f>
              <c:numCache>
                <c:ptCount val="5"/>
                <c:pt idx="0">
                  <c:v>0.742</c:v>
                </c:pt>
                <c:pt idx="1">
                  <c:v>0.63</c:v>
                </c:pt>
                <c:pt idx="2">
                  <c:v>0.7</c:v>
                </c:pt>
                <c:pt idx="3">
                  <c:v>0.81</c:v>
                </c:pt>
              </c:numCache>
            </c:numRef>
          </c:xVal>
          <c:yVal>
            <c:numRef>
              <c:f>Sat2!$C$16:$G$16</c:f>
              <c:numCache>
                <c:ptCount val="5"/>
                <c:pt idx="0">
                  <c:v>0.5760000000000001</c:v>
                </c:pt>
                <c:pt idx="1">
                  <c:v>0.489</c:v>
                </c:pt>
                <c:pt idx="2">
                  <c:v>0.653</c:v>
                </c:pt>
                <c:pt idx="3">
                  <c:v>0.525</c:v>
                </c:pt>
              </c:numCache>
            </c:numRef>
          </c:yVal>
          <c:smooth val="0"/>
        </c:ser>
        <c:ser>
          <c:idx val="13"/>
          <c:order val="11"/>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Imp2!$C$17:$G$17</c:f>
              <c:numCache>
                <c:ptCount val="5"/>
                <c:pt idx="0">
                  <c:v>0.879</c:v>
                </c:pt>
                <c:pt idx="1">
                  <c:v>0.83</c:v>
                </c:pt>
                <c:pt idx="2">
                  <c:v>0.9620000000000001</c:v>
                </c:pt>
                <c:pt idx="3">
                  <c:v>0.9520000000000001</c:v>
                </c:pt>
              </c:numCache>
            </c:numRef>
          </c:xVal>
          <c:yVal>
            <c:numRef>
              <c:f>Sat2!$C$17:$G$17</c:f>
              <c:numCache>
                <c:ptCount val="5"/>
                <c:pt idx="0">
                  <c:v>0.7120000000000001</c:v>
                </c:pt>
                <c:pt idx="1">
                  <c:v>0.745</c:v>
                </c:pt>
                <c:pt idx="2">
                  <c:v>0.86</c:v>
                </c:pt>
                <c:pt idx="3">
                  <c:v>0.6160000000000001</c:v>
                </c:pt>
              </c:numCache>
            </c:numRef>
          </c:yVal>
          <c:smooth val="0"/>
        </c:ser>
        <c:ser>
          <c:idx val="14"/>
          <c:order val="12"/>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Imp2!$C$18:$G$18</c:f>
              <c:numCache>
                <c:ptCount val="5"/>
                <c:pt idx="0">
                  <c:v>0.894</c:v>
                </c:pt>
                <c:pt idx="1">
                  <c:v>0.872</c:v>
                </c:pt>
                <c:pt idx="2">
                  <c:v>0.932</c:v>
                </c:pt>
                <c:pt idx="3">
                  <c:v>0.9610000000000001</c:v>
                </c:pt>
              </c:numCache>
            </c:numRef>
          </c:xVal>
          <c:yVal>
            <c:numRef>
              <c:f>Sat2!$C$18:$G$18</c:f>
              <c:numCache>
                <c:ptCount val="5"/>
                <c:pt idx="0">
                  <c:v>0.591</c:v>
                </c:pt>
                <c:pt idx="1">
                  <c:v>0.5529999999999999</c:v>
                </c:pt>
                <c:pt idx="2">
                  <c:v>0.7170000000000001</c:v>
                </c:pt>
                <c:pt idx="3">
                  <c:v>0.728</c:v>
                </c:pt>
              </c:numCache>
            </c:numRef>
          </c:yVal>
          <c:smooth val="0"/>
        </c:ser>
        <c:ser>
          <c:idx val="15"/>
          <c:order val="13"/>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Imp2!$C$19:$G$19</c:f>
              <c:numCache>
                <c:ptCount val="5"/>
                <c:pt idx="0">
                  <c:v>0.97</c:v>
                </c:pt>
                <c:pt idx="1">
                  <c:v>0.915</c:v>
                </c:pt>
                <c:pt idx="2">
                  <c:v>0.99</c:v>
                </c:pt>
                <c:pt idx="3">
                  <c:v>0.99</c:v>
                </c:pt>
              </c:numCache>
            </c:numRef>
          </c:xVal>
          <c:yVal>
            <c:numRef>
              <c:f>Sat2!$C$19:$G$19</c:f>
              <c:numCache>
                <c:ptCount val="5"/>
                <c:pt idx="0">
                  <c:v>0.777</c:v>
                </c:pt>
                <c:pt idx="1">
                  <c:v>0.745</c:v>
                </c:pt>
                <c:pt idx="2">
                  <c:v>0.779</c:v>
                </c:pt>
                <c:pt idx="3">
                  <c:v>0.879</c:v>
                </c:pt>
              </c:numCache>
            </c:numRef>
          </c:yVal>
          <c:smooth val="0"/>
        </c:ser>
        <c:ser>
          <c:idx val="16"/>
          <c:order val="14"/>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Imp2!$C$20:$G$20</c:f>
              <c:numCache>
                <c:ptCount val="5"/>
                <c:pt idx="0">
                  <c:v>0.924</c:v>
                </c:pt>
                <c:pt idx="1">
                  <c:v>0.9359999999999999</c:v>
                </c:pt>
                <c:pt idx="2">
                  <c:v>0.981</c:v>
                </c:pt>
                <c:pt idx="3">
                  <c:v>0.99</c:v>
                </c:pt>
              </c:numCache>
            </c:numRef>
          </c:xVal>
          <c:yVal>
            <c:numRef>
              <c:f>Sat2!$C$20:$G$20</c:f>
              <c:numCache>
                <c:ptCount val="5"/>
                <c:pt idx="0">
                  <c:v>0.758</c:v>
                </c:pt>
                <c:pt idx="1">
                  <c:v>0.851</c:v>
                </c:pt>
                <c:pt idx="2">
                  <c:v>0.846</c:v>
                </c:pt>
                <c:pt idx="3">
                  <c:v>0.839</c:v>
                </c:pt>
              </c:numCache>
            </c:numRef>
          </c:yVal>
          <c:smooth val="0"/>
        </c:ser>
        <c:ser>
          <c:idx val="17"/>
          <c:order val="15"/>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Imp2!$C$21:$G$21</c:f>
              <c:numCache>
                <c:ptCount val="5"/>
                <c:pt idx="0">
                  <c:v>0.955</c:v>
                </c:pt>
                <c:pt idx="1">
                  <c:v>0.915</c:v>
                </c:pt>
                <c:pt idx="2">
                  <c:v>0.97</c:v>
                </c:pt>
                <c:pt idx="3">
                  <c:v>0.9710000000000001</c:v>
                </c:pt>
              </c:numCache>
            </c:numRef>
          </c:xVal>
          <c:yVal>
            <c:numRef>
              <c:f>Sat2!$C$21:$G$21</c:f>
              <c:numCache>
                <c:ptCount val="5"/>
                <c:pt idx="0">
                  <c:v>0.652</c:v>
                </c:pt>
                <c:pt idx="1">
                  <c:v>0.617</c:v>
                </c:pt>
                <c:pt idx="2">
                  <c:v>0.733</c:v>
                </c:pt>
                <c:pt idx="3">
                  <c:v>0.869</c:v>
                </c:pt>
              </c:numCache>
            </c:numRef>
          </c:yVal>
          <c:smooth val="0"/>
        </c:ser>
        <c:ser>
          <c:idx val="18"/>
          <c:order val="16"/>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Imp2!$C$22:$G$22</c:f>
              <c:numCache>
                <c:ptCount val="5"/>
                <c:pt idx="0">
                  <c:v>0.8029999999999999</c:v>
                </c:pt>
                <c:pt idx="1">
                  <c:v>0.809</c:v>
                </c:pt>
                <c:pt idx="2">
                  <c:v>0.892</c:v>
                </c:pt>
                <c:pt idx="3">
                  <c:v>0.876</c:v>
                </c:pt>
              </c:numCache>
            </c:numRef>
          </c:xVal>
          <c:yVal>
            <c:numRef>
              <c:f>Sat2!$C$22:$G$22</c:f>
              <c:numCache>
                <c:ptCount val="5"/>
                <c:pt idx="0">
                  <c:v>0.6970000000000001</c:v>
                </c:pt>
                <c:pt idx="1">
                  <c:v>0.638</c:v>
                </c:pt>
                <c:pt idx="2">
                  <c:v>0.755</c:v>
                </c:pt>
                <c:pt idx="3">
                  <c:v>0.717</c:v>
                </c:pt>
              </c:numCache>
            </c:numRef>
          </c:yVal>
          <c:smooth val="0"/>
        </c:ser>
        <c:ser>
          <c:idx val="19"/>
          <c:order val="17"/>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Imp2!$C$23:$G$23</c:f>
              <c:numCache>
                <c:ptCount val="5"/>
                <c:pt idx="0">
                  <c:v>0.955</c:v>
                </c:pt>
                <c:pt idx="1">
                  <c:v>0.787</c:v>
                </c:pt>
                <c:pt idx="2">
                  <c:v>0.971</c:v>
                </c:pt>
                <c:pt idx="3">
                  <c:v>0.9620000000000001</c:v>
                </c:pt>
              </c:numCache>
            </c:numRef>
          </c:xVal>
          <c:yVal>
            <c:numRef>
              <c:f>Sat2!$C$23:$G$23</c:f>
              <c:numCache>
                <c:ptCount val="5"/>
                <c:pt idx="0">
                  <c:v>0.848</c:v>
                </c:pt>
                <c:pt idx="1">
                  <c:v>0.723</c:v>
                </c:pt>
                <c:pt idx="2">
                  <c:v>0.885</c:v>
                </c:pt>
                <c:pt idx="3">
                  <c:v>0.707</c:v>
                </c:pt>
              </c:numCache>
            </c:numRef>
          </c:yVal>
          <c:smooth val="0"/>
        </c:ser>
        <c:ser>
          <c:idx val="20"/>
          <c:order val="18"/>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Imp2!$C$24:$G$24</c:f>
              <c:numCache>
                <c:ptCount val="5"/>
                <c:pt idx="0">
                  <c:v>0.8029999999999999</c:v>
                </c:pt>
                <c:pt idx="1">
                  <c:v>0.809</c:v>
                </c:pt>
                <c:pt idx="2">
                  <c:v>0.9329999999999999</c:v>
                </c:pt>
                <c:pt idx="3">
                  <c:v>0.9339999999999999</c:v>
                </c:pt>
              </c:numCache>
            </c:numRef>
          </c:xVal>
          <c:yVal>
            <c:numRef>
              <c:f>Sat2!$C$24:$G$24</c:f>
              <c:numCache>
                <c:ptCount val="5"/>
                <c:pt idx="0">
                  <c:v>0.848</c:v>
                </c:pt>
                <c:pt idx="1">
                  <c:v>0.696</c:v>
                </c:pt>
                <c:pt idx="2">
                  <c:v>0.845</c:v>
                </c:pt>
                <c:pt idx="3">
                  <c:v>0.899</c:v>
                </c:pt>
              </c:numCache>
            </c:numRef>
          </c:yVal>
          <c:smooth val="0"/>
        </c:ser>
        <c:ser>
          <c:idx val="21"/>
          <c:order val="19"/>
          <c:tx>
            <c:strRef>
              <c:f>Scatter!#REF!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C0C0C0"/>
                </a:solidFill>
              </a:ln>
            </c:spPr>
          </c:marker>
          <c:xVal>
            <c:numRef>
              <c:f>Imp2!$C$25:$G$25</c:f>
              <c:numCache>
                <c:ptCount val="5"/>
                <c:pt idx="0">
                  <c:v>0.9390000000000001</c:v>
                </c:pt>
                <c:pt idx="1">
                  <c:v>0.8909999999999999</c:v>
                </c:pt>
                <c:pt idx="2">
                  <c:v>0.981</c:v>
                </c:pt>
                <c:pt idx="3">
                  <c:v>0.982</c:v>
                </c:pt>
              </c:numCache>
            </c:numRef>
          </c:xVal>
          <c:yVal>
            <c:numRef>
              <c:f>Sat2!$C$25:$G$25</c:f>
              <c:numCache>
                <c:ptCount val="5"/>
                <c:pt idx="0">
                  <c:v>0.773</c:v>
                </c:pt>
                <c:pt idx="1">
                  <c:v>0.7659999999999999</c:v>
                </c:pt>
                <c:pt idx="2">
                  <c:v>0.8740000000000001</c:v>
                </c:pt>
                <c:pt idx="3">
                  <c:v>0.899</c:v>
                </c:pt>
              </c:numCache>
            </c:numRef>
          </c:yVal>
          <c:smooth val="0"/>
        </c:ser>
        <c:ser>
          <c:idx val="1"/>
          <c:order val="20"/>
          <c:tx>
            <c:strRef>
              <c:f>Scatter!$B$7</c:f>
              <c:strCache>
                <c:ptCount val="1"/>
                <c:pt idx="0">
                  <c:v>Appreciate artistic and other events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000090"/>
              </a:solidFill>
              <a:ln>
                <a:solidFill>
                  <a:srgbClr val="000090"/>
                </a:solidFill>
              </a:ln>
            </c:spPr>
          </c:marker>
          <c:dPt>
            <c:idx val="0"/>
            <c:spPr>
              <a:blipFill>
                <a:blip r:embed="rId1"/>
                <a:srcRect/>
                <a:stretch>
                  <a:fillRect/>
                </a:stretch>
              </a:blipFill>
              <a:ln w="3175">
                <a:noFill/>
              </a:ln>
            </c:spPr>
            <c:marker>
              <c:size val="14"/>
              <c:spPr>
                <a:solidFill>
                  <a:srgbClr val="000090"/>
                </a:solidFill>
                <a:ln>
                  <a:solidFill>
                    <a:srgbClr val="000090"/>
                  </a:solidFill>
                </a:ln>
              </c:spPr>
            </c:marker>
          </c:dPt>
          <c:dPt>
            <c:idx val="1"/>
            <c:spPr>
              <a:blipFill>
                <a:blip r:embed="rId2"/>
                <a:srcRect/>
                <a:stretch>
                  <a:fillRect/>
                </a:stretch>
              </a:blipFill>
              <a:ln w="3175">
                <a:noFill/>
              </a:ln>
            </c:spPr>
            <c:marker>
              <c:size val="14"/>
              <c:spPr>
                <a:solidFill>
                  <a:srgbClr val="000090"/>
                </a:solidFill>
                <a:ln>
                  <a:solidFill>
                    <a:srgbClr val="000090"/>
                  </a:solidFill>
                </a:ln>
              </c:spPr>
            </c:marker>
          </c:dPt>
          <c:dPt>
            <c:idx val="2"/>
            <c:spPr>
              <a:blipFill>
                <a:blip r:embed="rId3"/>
                <a:srcRect/>
                <a:stretch>
                  <a:fillRect/>
                </a:stretch>
              </a:blipFill>
              <a:ln w="3175">
                <a:noFill/>
              </a:ln>
            </c:spPr>
            <c:marker>
              <c:size val="14"/>
              <c:spPr>
                <a:solidFill>
                  <a:srgbClr val="000090"/>
                </a:solidFill>
                <a:ln>
                  <a:solidFill>
                    <a:srgbClr val="000090"/>
                  </a:solidFill>
                </a:ln>
              </c:spPr>
            </c:marker>
          </c:dPt>
          <c:dPt>
            <c:idx val="3"/>
            <c:spPr>
              <a:blipFill>
                <a:blip r:embed="rId4"/>
                <a:srcRect/>
                <a:stretch>
                  <a:fillRect/>
                </a:stretch>
              </a:blipFill>
              <a:ln w="3175">
                <a:noFill/>
              </a:ln>
            </c:spPr>
            <c:marker>
              <c:size val="14"/>
              <c:spPr>
                <a:solidFill>
                  <a:srgbClr val="000090"/>
                </a:solidFill>
                <a:ln>
                  <a:solidFill>
                    <a:srgbClr val="000090"/>
                  </a:solidFill>
                </a:ln>
              </c:spPr>
            </c:marker>
          </c:dPt>
          <c:dPt>
            <c:idx val="4"/>
            <c:spPr>
              <a:blipFill>
                <a:blip r:embed="rId5"/>
                <a:srcRect/>
                <a:stretch>
                  <a:fillRect/>
                </a:stretch>
              </a:blipFill>
              <a:ln w="3175">
                <a:noFill/>
              </a:ln>
            </c:spPr>
            <c:marker>
              <c:size val="14"/>
              <c:spPr>
                <a:solidFill>
                  <a:srgbClr val="000090"/>
                </a:solidFill>
                <a:ln>
                  <a:solidFill>
                    <a:srgbClr val="000090"/>
                  </a:solidFill>
                </a:ln>
              </c:spPr>
            </c:marker>
          </c:dPt>
          <c:dPt>
            <c:idx val="5"/>
            <c:spPr>
              <a:ln w="3175">
                <a:noFill/>
              </a:ln>
            </c:spPr>
            <c:marker>
              <c:size val="5"/>
              <c:spPr>
                <a:solidFill>
                  <a:srgbClr val="C0C0C0"/>
                </a:solidFill>
                <a:ln>
                  <a:solidFill>
                    <a:srgbClr val="C0C0C0"/>
                  </a:solidFill>
                </a:ln>
              </c:spPr>
            </c:marker>
          </c:dPt>
          <c:dLbls>
            <c:numFmt formatCode="General" sourceLinked="1"/>
            <c:showLegendKey val="0"/>
            <c:showVal val="0"/>
            <c:showBubbleSize val="0"/>
            <c:showCatName val="0"/>
            <c:showSerName val="0"/>
            <c:showPercent val="0"/>
          </c:dLbls>
          <c:xVal>
            <c:numRef>
              <c:f>Scatter!$D$7:$I$7</c:f>
              <c:numCache>
                <c:ptCount val="6"/>
                <c:pt idx="0">
                  <c:v>0.636</c:v>
                </c:pt>
                <c:pt idx="1">
                  <c:v>0.447</c:v>
                </c:pt>
                <c:pt idx="2">
                  <c:v>0.722</c:v>
                </c:pt>
                <c:pt idx="3">
                  <c:v>0.657</c:v>
                </c:pt>
                <c:pt idx="4">
                  <c:v>0</c:v>
                </c:pt>
              </c:numCache>
            </c:numRef>
          </c:xVal>
          <c:yVal>
            <c:numRef>
              <c:f>Scatter!$D$8:$I$8</c:f>
              <c:numCache>
                <c:ptCount val="6"/>
                <c:pt idx="0">
                  <c:v>0.6970000000000001</c:v>
                </c:pt>
                <c:pt idx="1">
                  <c:v>0.46799999999999997</c:v>
                </c:pt>
                <c:pt idx="2">
                  <c:v>0.6940000000000001</c:v>
                </c:pt>
                <c:pt idx="3">
                  <c:v>0.849</c:v>
                </c:pt>
                <c:pt idx="4">
                  <c:v>0</c:v>
                </c:pt>
              </c:numCache>
            </c:numRef>
          </c:yVal>
          <c:smooth val="0"/>
        </c:ser>
        <c:axId val="13623949"/>
        <c:axId val="55506678"/>
      </c:scatterChart>
      <c:valAx>
        <c:axId val="13623949"/>
        <c:scaling>
          <c:orientation val="minMax"/>
          <c:max val="1"/>
          <c:min val="0"/>
        </c:scaling>
        <c:axPos val="b"/>
        <c:title>
          <c:tx>
            <c:rich>
              <a:bodyPr vert="horz" rot="0" anchor="ctr"/>
              <a:lstStyle/>
              <a:p>
                <a:pPr algn="ctr">
                  <a:defRPr/>
                </a:pPr>
                <a:r>
                  <a:rPr lang="en-US" cap="none" sz="900" b="1" i="0" u="none" baseline="0">
                    <a:solidFill>
                      <a:srgbClr val="000090"/>
                    </a:solidFill>
                  </a:rPr>
                  <a:t>% Important</a:t>
                </a:r>
              </a:p>
            </c:rich>
          </c:tx>
          <c:layout/>
          <c:overlay val="0"/>
          <c:spPr>
            <a:noFill/>
            <a:ln>
              <a:noFill/>
            </a:ln>
          </c:spPr>
        </c:title>
        <c:delete val="0"/>
        <c:numFmt formatCode="0%" sourceLinked="0"/>
        <c:majorTickMark val="out"/>
        <c:minorTickMark val="none"/>
        <c:tickLblPos val="nextTo"/>
        <c:crossAx val="55506678"/>
        <c:crosses val="autoZero"/>
        <c:crossBetween val="midCat"/>
        <c:dispUnits/>
        <c:majorUnit val="0.1"/>
        <c:minorUnit val="0.05"/>
      </c:valAx>
      <c:valAx>
        <c:axId val="55506678"/>
        <c:scaling>
          <c:orientation val="minMax"/>
          <c:max val="1"/>
          <c:min val="0"/>
        </c:scaling>
        <c:axPos val="l"/>
        <c:title>
          <c:tx>
            <c:rich>
              <a:bodyPr vert="horz" rot="-5400000" anchor="ctr"/>
              <a:lstStyle/>
              <a:p>
                <a:pPr algn="ctr">
                  <a:defRPr/>
                </a:pPr>
                <a:r>
                  <a:rPr lang="en-US" cap="none" sz="900" b="1" i="0" u="none" baseline="0">
                    <a:solidFill>
                      <a:srgbClr val="000090"/>
                    </a:solidFill>
                  </a:rPr>
                  <a:t>% Satisfied</a:t>
                </a:r>
              </a:p>
            </c:rich>
          </c:tx>
          <c:layout/>
          <c:overlay val="0"/>
          <c:spPr>
            <a:noFill/>
            <a:ln>
              <a:noFill/>
            </a:ln>
          </c:spPr>
        </c:title>
        <c:delete val="0"/>
        <c:numFmt formatCode="0%" sourceLinked="0"/>
        <c:majorTickMark val="out"/>
        <c:minorTickMark val="none"/>
        <c:tickLblPos val="nextTo"/>
        <c:spPr>
          <a:ln w="3175">
            <a:noFill/>
          </a:ln>
        </c:spPr>
        <c:crossAx val="13623949"/>
        <c:crosses val="autoZero"/>
        <c:crossBetween val="midCat"/>
        <c:dispUnits/>
        <c:majorUnit val="0.1"/>
        <c:minorUnit val="0.05"/>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D4"/>
                </a:solidFill>
              </a:rPr>
              <a:t>2005 Satisfaction Ratings</a:t>
            </a:r>
          </a:p>
        </c:rich>
      </c:tx>
      <c:layout/>
      <c:spPr>
        <a:noFill/>
        <a:ln>
          <a:noFill/>
        </a:ln>
      </c:spPr>
    </c:title>
    <c:plotArea>
      <c:layout/>
      <c:lineChart>
        <c:grouping val="standard"/>
        <c:varyColors val="0"/>
        <c:ser>
          <c:idx val="0"/>
          <c:order val="0"/>
          <c:tx>
            <c:v>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Data2!$L$47:$L$65</c:f>
              <c:numCache>
                <c:ptCount val="19"/>
                <c:pt idx="0">
                  <c:v>85.66604825236689</c:v>
                </c:pt>
                <c:pt idx="1">
                  <c:v>84.4163767452532</c:v>
                </c:pt>
                <c:pt idx="2">
                  <c:v>84.4163767452532</c:v>
                </c:pt>
                <c:pt idx="3">
                  <c:v>81.96508915327108</c:v>
                </c:pt>
                <c:pt idx="4">
                  <c:v>80.75994003174293</c:v>
                </c:pt>
                <c:pt idx="5">
                  <c:v>78.3841752420847</c:v>
                </c:pt>
                <c:pt idx="6">
                  <c:v>77.21161914341307</c:v>
                </c:pt>
                <c:pt idx="7">
                  <c:v>69.0068762364447</c:v>
                </c:pt>
                <c:pt idx="8">
                  <c:v>64.70201033035636</c:v>
                </c:pt>
                <c:pt idx="9">
                  <c:v>64.59271191224026</c:v>
                </c:pt>
                <c:pt idx="10">
                  <c:v>63.50252931355212</c:v>
                </c:pt>
                <c:pt idx="11">
                  <c:v>62.41732551106497</c:v>
                </c:pt>
                <c:pt idx="12">
                  <c:v>52.749189446820374</c:v>
                </c:pt>
                <c:pt idx="13">
                  <c:v>51.70775336560571</c:v>
                </c:pt>
                <c:pt idx="14">
                  <c:v>43.41230938633719</c:v>
                </c:pt>
                <c:pt idx="15">
                  <c:v>40.4013833942774</c:v>
                </c:pt>
                <c:pt idx="16">
                  <c:v>37.32454386821246</c:v>
                </c:pt>
                <c:pt idx="17">
                  <c:v>33.503875355427226</c:v>
                </c:pt>
                <c:pt idx="18">
                  <c:v>15.518400166631952</c:v>
                </c:pt>
              </c:numCache>
            </c:numRef>
          </c:val>
          <c:smooth val="0"/>
        </c:ser>
        <c:ser>
          <c:idx val="1"/>
          <c:order val="1"/>
          <c:tx>
            <c:v>Mid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D4"/>
              </a:solidFill>
              <a:ln>
                <a:solidFill>
                  <a:srgbClr val="0000D4"/>
                </a:solidFill>
              </a:ln>
            </c:spPr>
          </c:marker>
          <c:val>
            <c:numRef>
              <c:f>Data2!$M$47:$M$65</c:f>
              <c:numCache>
                <c:ptCount val="19"/>
                <c:pt idx="0">
                  <c:v>90.9</c:v>
                </c:pt>
                <c:pt idx="1">
                  <c:v>89.9</c:v>
                </c:pt>
                <c:pt idx="2">
                  <c:v>89.9</c:v>
                </c:pt>
                <c:pt idx="3">
                  <c:v>87.9</c:v>
                </c:pt>
                <c:pt idx="4">
                  <c:v>86.9</c:v>
                </c:pt>
                <c:pt idx="5">
                  <c:v>84.9</c:v>
                </c:pt>
                <c:pt idx="6">
                  <c:v>83.9</c:v>
                </c:pt>
                <c:pt idx="7">
                  <c:v>76.7</c:v>
                </c:pt>
                <c:pt idx="8">
                  <c:v>72.8</c:v>
                </c:pt>
                <c:pt idx="9">
                  <c:v>72.7</c:v>
                </c:pt>
                <c:pt idx="10">
                  <c:v>71.7</c:v>
                </c:pt>
                <c:pt idx="11">
                  <c:v>70.7</c:v>
                </c:pt>
                <c:pt idx="12">
                  <c:v>61.6</c:v>
                </c:pt>
                <c:pt idx="13">
                  <c:v>60.6</c:v>
                </c:pt>
                <c:pt idx="14">
                  <c:v>52.5</c:v>
                </c:pt>
                <c:pt idx="15">
                  <c:v>49.5</c:v>
                </c:pt>
                <c:pt idx="16">
                  <c:v>46.4</c:v>
                </c:pt>
                <c:pt idx="17">
                  <c:v>42.5</c:v>
                </c:pt>
                <c:pt idx="18">
                  <c:v>23.2</c:v>
                </c:pt>
              </c:numCache>
            </c:numRef>
          </c:val>
          <c:smooth val="0"/>
        </c:ser>
        <c:ser>
          <c:idx val="2"/>
          <c:order val="2"/>
          <c:tx>
            <c:v>High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8080"/>
              </a:solidFill>
              <a:ln>
                <a:solidFill>
                  <a:srgbClr val="808080"/>
                </a:solidFill>
              </a:ln>
            </c:spPr>
          </c:marker>
          <c:val>
            <c:numRef>
              <c:f>Data2!$N$47:$N$65</c:f>
              <c:numCache>
                <c:ptCount val="19"/>
                <c:pt idx="0">
                  <c:v>96.13395174763312</c:v>
                </c:pt>
                <c:pt idx="1">
                  <c:v>95.38362325474681</c:v>
                </c:pt>
                <c:pt idx="2">
                  <c:v>95.38362325474681</c:v>
                </c:pt>
                <c:pt idx="3">
                  <c:v>93.83491084672893</c:v>
                </c:pt>
                <c:pt idx="4">
                  <c:v>93.04005996825708</c:v>
                </c:pt>
                <c:pt idx="5">
                  <c:v>91.41582475791532</c:v>
                </c:pt>
                <c:pt idx="6">
                  <c:v>90.58838085658694</c:v>
                </c:pt>
                <c:pt idx="7">
                  <c:v>84.39312376355531</c:v>
                </c:pt>
                <c:pt idx="8">
                  <c:v>80.89798966964364</c:v>
                </c:pt>
                <c:pt idx="9">
                  <c:v>80.80728808775974</c:v>
                </c:pt>
                <c:pt idx="10">
                  <c:v>79.89747068644789</c:v>
                </c:pt>
                <c:pt idx="11">
                  <c:v>78.98267448893503</c:v>
                </c:pt>
                <c:pt idx="12">
                  <c:v>70.45081055317962</c:v>
                </c:pt>
                <c:pt idx="13">
                  <c:v>69.49224663439429</c:v>
                </c:pt>
                <c:pt idx="14">
                  <c:v>61.58769061366281</c:v>
                </c:pt>
                <c:pt idx="15">
                  <c:v>58.5986166057226</c:v>
                </c:pt>
                <c:pt idx="16">
                  <c:v>55.47545613178754</c:v>
                </c:pt>
                <c:pt idx="17">
                  <c:v>51.496124644572774</c:v>
                </c:pt>
                <c:pt idx="18">
                  <c:v>30.881599833368046</c:v>
                </c:pt>
              </c:numCache>
            </c:numRef>
          </c:val>
          <c:smooth val="0"/>
        </c:ser>
        <c:hiLowLines>
          <c:spPr>
            <a:ln w="3175">
              <a:solidFill>
                <a:srgbClr val="808080"/>
              </a:solidFill>
            </a:ln>
          </c:spPr>
        </c:hiLowLines>
        <c:axId val="29798055"/>
        <c:axId val="66855904"/>
      </c:lineChart>
      <c:catAx>
        <c:axId val="29798055"/>
        <c:scaling>
          <c:orientation val="minMax"/>
        </c:scaling>
        <c:axPos val="b"/>
        <c:delete val="0"/>
        <c:numFmt formatCode="General" sourceLinked="1"/>
        <c:majorTickMark val="in"/>
        <c:minorTickMark val="none"/>
        <c:tickLblPos val="nextTo"/>
        <c:spPr>
          <a:ln w="3175">
            <a:solidFill>
              <a:srgbClr val="C0C0C0"/>
            </a:solidFill>
          </a:ln>
        </c:spPr>
        <c:crossAx val="66855904"/>
        <c:crosses val="autoZero"/>
        <c:auto val="1"/>
        <c:lblOffset val="100"/>
        <c:noMultiLvlLbl val="0"/>
      </c:catAx>
      <c:valAx>
        <c:axId val="66855904"/>
        <c:scaling>
          <c:orientation val="minMax"/>
          <c:max val="100"/>
        </c:scaling>
        <c:axPos val="l"/>
        <c:majorGridlines>
          <c:spPr>
            <a:ln w="3175">
              <a:solidFill>
                <a:srgbClr val="C0C0C0"/>
              </a:solidFill>
            </a:ln>
          </c:spPr>
        </c:majorGridlines>
        <c:delete val="0"/>
        <c:numFmt formatCode="0" sourceLinked="0"/>
        <c:majorTickMark val="in"/>
        <c:minorTickMark val="none"/>
        <c:tickLblPos val="nextTo"/>
        <c:spPr>
          <a:ln w="3175">
            <a:solidFill>
              <a:srgbClr val="C0C0C0"/>
            </a:solidFill>
          </a:ln>
        </c:spPr>
        <c:crossAx val="297980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925"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85725</xdr:rowOff>
    </xdr:from>
    <xdr:to>
      <xdr:col>1</xdr:col>
      <xdr:colOff>200025</xdr:colOff>
      <xdr:row>39</xdr:row>
      <xdr:rowOff>85725</xdr:rowOff>
    </xdr:to>
    <xdr:sp>
      <xdr:nvSpPr>
        <xdr:cNvPr id="1" name="Line 1"/>
        <xdr:cNvSpPr>
          <a:spLocks/>
        </xdr:cNvSpPr>
      </xdr:nvSpPr>
      <xdr:spPr>
        <a:xfrm>
          <a:off x="85725" y="6067425"/>
          <a:ext cx="733425" cy="0"/>
        </a:xfrm>
        <a:prstGeom prst="line">
          <a:avLst/>
        </a:prstGeom>
        <a:noFill/>
        <a:ln w="1905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85725</xdr:colOff>
      <xdr:row>46</xdr:row>
      <xdr:rowOff>95250</xdr:rowOff>
    </xdr:from>
    <xdr:to>
      <xdr:col>1</xdr:col>
      <xdr:colOff>200025</xdr:colOff>
      <xdr:row>46</xdr:row>
      <xdr:rowOff>95250</xdr:rowOff>
    </xdr:to>
    <xdr:sp>
      <xdr:nvSpPr>
        <xdr:cNvPr id="2" name="Line 2"/>
        <xdr:cNvSpPr>
          <a:spLocks/>
        </xdr:cNvSpPr>
      </xdr:nvSpPr>
      <xdr:spPr>
        <a:xfrm>
          <a:off x="85725" y="7210425"/>
          <a:ext cx="733425" cy="0"/>
        </a:xfrm>
        <a:prstGeom prst="line">
          <a:avLst/>
        </a:prstGeom>
        <a:noFill/>
        <a:ln w="1905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38100</xdr:rowOff>
    </xdr:from>
    <xdr:to>
      <xdr:col>8</xdr:col>
      <xdr:colOff>0</xdr:colOff>
      <xdr:row>22</xdr:row>
      <xdr:rowOff>57150</xdr:rowOff>
    </xdr:to>
    <xdr:graphicFrame>
      <xdr:nvGraphicFramePr>
        <xdr:cNvPr id="1" name="Shape 4"/>
        <xdr:cNvGraphicFramePr/>
      </xdr:nvGraphicFramePr>
      <xdr:xfrm>
        <a:off x="581025" y="514350"/>
        <a:ext cx="6153150" cy="29146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10</xdr:row>
      <xdr:rowOff>0</xdr:rowOff>
    </xdr:from>
    <xdr:to>
      <xdr:col>7</xdr:col>
      <xdr:colOff>2447925</xdr:colOff>
      <xdr:row>10</xdr:row>
      <xdr:rowOff>0</xdr:rowOff>
    </xdr:to>
    <xdr:sp>
      <xdr:nvSpPr>
        <xdr:cNvPr id="2" name="Shape 6"/>
        <xdr:cNvSpPr>
          <a:spLocks/>
        </xdr:cNvSpPr>
      </xdr:nvSpPr>
      <xdr:spPr>
        <a:xfrm>
          <a:off x="981075" y="1543050"/>
          <a:ext cx="56769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0</xdr:colOff>
      <xdr:row>31</xdr:row>
      <xdr:rowOff>142875</xdr:rowOff>
    </xdr:from>
    <xdr:to>
      <xdr:col>7</xdr:col>
      <xdr:colOff>2514600</xdr:colOff>
      <xdr:row>51</xdr:row>
      <xdr:rowOff>9525</xdr:rowOff>
    </xdr:to>
    <xdr:graphicFrame>
      <xdr:nvGraphicFramePr>
        <xdr:cNvPr id="3" name="Shape 7"/>
        <xdr:cNvGraphicFramePr/>
      </xdr:nvGraphicFramePr>
      <xdr:xfrm>
        <a:off x="523875" y="4905375"/>
        <a:ext cx="6200775" cy="29146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44</xdr:row>
      <xdr:rowOff>47625</xdr:rowOff>
    </xdr:from>
    <xdr:to>
      <xdr:col>7</xdr:col>
      <xdr:colOff>2400300</xdr:colOff>
      <xdr:row>44</xdr:row>
      <xdr:rowOff>47625</xdr:rowOff>
    </xdr:to>
    <xdr:sp>
      <xdr:nvSpPr>
        <xdr:cNvPr id="4" name="Shape 8"/>
        <xdr:cNvSpPr>
          <a:spLocks/>
        </xdr:cNvSpPr>
      </xdr:nvSpPr>
      <xdr:spPr>
        <a:xfrm>
          <a:off x="895350" y="6791325"/>
          <a:ext cx="57150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0</xdr:rowOff>
    </xdr:from>
    <xdr:to>
      <xdr:col>8</xdr:col>
      <xdr:colOff>0</xdr:colOff>
      <xdr:row>49</xdr:row>
      <xdr:rowOff>9525</xdr:rowOff>
    </xdr:to>
    <xdr:graphicFrame>
      <xdr:nvGraphicFramePr>
        <xdr:cNvPr id="1" name="Chart 1"/>
        <xdr:cNvGraphicFramePr/>
      </xdr:nvGraphicFramePr>
      <xdr:xfrm>
        <a:off x="581025" y="4638675"/>
        <a:ext cx="6191250"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0</xdr:rowOff>
    </xdr:from>
    <xdr:to>
      <xdr:col>10</xdr:col>
      <xdr:colOff>0</xdr:colOff>
      <xdr:row>50</xdr:row>
      <xdr:rowOff>9525</xdr:rowOff>
    </xdr:to>
    <xdr:graphicFrame>
      <xdr:nvGraphicFramePr>
        <xdr:cNvPr id="1" name="Chart 1"/>
        <xdr:cNvGraphicFramePr/>
      </xdr:nvGraphicFramePr>
      <xdr:xfrm>
        <a:off x="581025" y="4629150"/>
        <a:ext cx="5943600" cy="30861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9</xdr:row>
      <xdr:rowOff>0</xdr:rowOff>
    </xdr:from>
    <xdr:to>
      <xdr:col>8</xdr:col>
      <xdr:colOff>9525</xdr:colOff>
      <xdr:row>28</xdr:row>
      <xdr:rowOff>9525</xdr:rowOff>
    </xdr:to>
    <xdr:graphicFrame>
      <xdr:nvGraphicFramePr>
        <xdr:cNvPr id="1" name="Chart 1"/>
        <xdr:cNvGraphicFramePr/>
      </xdr:nvGraphicFramePr>
      <xdr:xfrm>
        <a:off x="504825" y="1390650"/>
        <a:ext cx="6238875" cy="308610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11</xdr:row>
      <xdr:rowOff>9525</xdr:rowOff>
    </xdr:from>
    <xdr:to>
      <xdr:col>7</xdr:col>
      <xdr:colOff>342900</xdr:colOff>
      <xdr:row>24</xdr:row>
      <xdr:rowOff>57150</xdr:rowOff>
    </xdr:to>
    <xdr:sp>
      <xdr:nvSpPr>
        <xdr:cNvPr id="2" name="Line 3"/>
        <xdr:cNvSpPr>
          <a:spLocks/>
        </xdr:cNvSpPr>
      </xdr:nvSpPr>
      <xdr:spPr>
        <a:xfrm flipV="1">
          <a:off x="1152525" y="1724025"/>
          <a:ext cx="5410200" cy="2152650"/>
        </a:xfrm>
        <a:prstGeom prst="line">
          <a:avLst/>
        </a:prstGeom>
        <a:noFill/>
        <a:ln w="15875" cmpd="sng">
          <a:solidFill>
            <a:srgbClr val="808080"/>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sau.edu/assessment/2004.Assessment.Plan.Draft4.27.04.ht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J50"/>
  <sheetViews>
    <sheetView showGridLines="0" showRowColHeaders="0" tabSelected="1" workbookViewId="0" topLeftCell="A1">
      <selection activeCell="C50" sqref="C50"/>
    </sheetView>
  </sheetViews>
  <sheetFormatPr defaultColWidth="11.00390625" defaultRowHeight="12.75" zeroHeight="1"/>
  <cols>
    <col min="1" max="1" width="8.125" style="175" customWidth="1"/>
    <col min="2" max="8" width="10.75390625" style="175" customWidth="1"/>
    <col min="9" max="9" width="2.625" style="175" customWidth="1"/>
    <col min="10" max="10" width="2.25390625" style="175" customWidth="1"/>
    <col min="11" max="16384" width="0" style="175" hidden="1" customWidth="1"/>
  </cols>
  <sheetData>
    <row r="1" s="1" customFormat="1" ht="3.75" customHeight="1">
      <c r="I1" s="2"/>
    </row>
    <row r="2" spans="1:9" s="6" customFormat="1" ht="30">
      <c r="A2" s="206" t="s">
        <v>122</v>
      </c>
      <c r="B2" s="207"/>
      <c r="C2" s="207"/>
      <c r="D2" s="207"/>
      <c r="E2" s="207"/>
      <c r="F2" s="207"/>
      <c r="G2" s="207"/>
      <c r="H2" s="207"/>
      <c r="I2" s="207"/>
    </row>
    <row r="3" ht="9" customHeight="1"/>
    <row r="4" spans="1:9" ht="10.5" customHeight="1">
      <c r="A4" s="208" t="s">
        <v>83</v>
      </c>
      <c r="B4" s="210"/>
      <c r="C4" s="210"/>
      <c r="D4" s="210"/>
      <c r="E4" s="210"/>
      <c r="F4" s="210"/>
      <c r="G4" s="210"/>
      <c r="H4" s="210"/>
      <c r="I4" s="210"/>
    </row>
    <row r="5" spans="1:9" ht="10.5" customHeight="1">
      <c r="A5" s="210"/>
      <c r="B5" s="210"/>
      <c r="C5" s="210"/>
      <c r="D5" s="210"/>
      <c r="E5" s="210"/>
      <c r="F5" s="210"/>
      <c r="G5" s="210"/>
      <c r="H5" s="210"/>
      <c r="I5" s="210"/>
    </row>
    <row r="6" spans="1:9" ht="10.5" customHeight="1">
      <c r="A6" s="209"/>
      <c r="B6" s="209"/>
      <c r="C6" s="209"/>
      <c r="D6" s="209"/>
      <c r="E6" s="209"/>
      <c r="F6" s="209"/>
      <c r="G6" s="209"/>
      <c r="H6" s="209"/>
      <c r="I6" s="209"/>
    </row>
    <row r="7" spans="1:8" ht="12">
      <c r="A7" s="212" t="s">
        <v>22</v>
      </c>
      <c r="B7" s="212"/>
      <c r="C7" s="212"/>
      <c r="D7" s="212"/>
      <c r="E7" s="212"/>
      <c r="F7" s="212"/>
      <c r="G7" s="212"/>
      <c r="H7" s="212"/>
    </row>
    <row r="8" ht="12"/>
    <row r="9" spans="1:8" ht="12">
      <c r="A9" s="177" t="s">
        <v>85</v>
      </c>
      <c r="B9" s="177"/>
      <c r="C9" s="177"/>
      <c r="D9" s="177" t="s">
        <v>23</v>
      </c>
      <c r="E9" s="177"/>
      <c r="F9" s="177"/>
      <c r="G9" s="177"/>
      <c r="H9" s="177"/>
    </row>
    <row r="10" spans="1:8" ht="12">
      <c r="A10" s="177"/>
      <c r="B10" s="177"/>
      <c r="C10" s="177"/>
      <c r="D10" s="177" t="s">
        <v>33</v>
      </c>
      <c r="E10" s="177"/>
      <c r="F10" s="177"/>
      <c r="G10" s="177"/>
      <c r="H10" s="177"/>
    </row>
    <row r="11" spans="1:8" ht="12">
      <c r="A11" s="177"/>
      <c r="B11" s="177"/>
      <c r="C11" s="177"/>
      <c r="D11" s="177" t="s">
        <v>34</v>
      </c>
      <c r="E11" s="177"/>
      <c r="F11" s="177"/>
      <c r="G11" s="177"/>
      <c r="H11" s="177"/>
    </row>
    <row r="12" spans="4:8" ht="12">
      <c r="D12" s="175" t="s">
        <v>91</v>
      </c>
      <c r="F12" s="177"/>
      <c r="G12" s="177"/>
      <c r="H12" s="177"/>
    </row>
    <row r="13" ht="12"/>
    <row r="14" spans="1:8" ht="12">
      <c r="A14" s="176" t="s">
        <v>14</v>
      </c>
      <c r="B14" s="176"/>
      <c r="C14" s="176"/>
      <c r="D14" s="176"/>
      <c r="E14" s="176"/>
      <c r="F14" s="176"/>
      <c r="G14" s="176"/>
      <c r="H14" s="176"/>
    </row>
    <row r="15" spans="1:8" ht="12" customHeight="1">
      <c r="A15" s="176" t="s">
        <v>15</v>
      </c>
      <c r="B15" s="176"/>
      <c r="C15" s="176"/>
      <c r="D15" s="176"/>
      <c r="E15" s="176"/>
      <c r="F15" s="176"/>
      <c r="G15" s="176"/>
      <c r="H15" s="176"/>
    </row>
    <row r="16" ht="12"/>
    <row r="17" spans="2:9" ht="12" customHeight="1">
      <c r="B17" s="246" t="s">
        <v>55</v>
      </c>
      <c r="C17" s="176"/>
      <c r="D17" s="176"/>
      <c r="E17" s="176"/>
      <c r="F17" s="176"/>
      <c r="G17" s="176"/>
      <c r="H17" s="176"/>
      <c r="I17" s="176"/>
    </row>
    <row r="18" spans="2:9" ht="12" customHeight="1">
      <c r="B18" s="211" t="s">
        <v>135</v>
      </c>
      <c r="C18" s="211"/>
      <c r="D18" s="211"/>
      <c r="E18" s="211"/>
      <c r="F18" s="211"/>
      <c r="G18" s="211"/>
      <c r="H18" s="211"/>
      <c r="I18" s="211"/>
    </row>
    <row r="19" ht="12" customHeight="1"/>
    <row r="20" spans="1:8" ht="12" customHeight="1">
      <c r="A20" s="208" t="s">
        <v>166</v>
      </c>
      <c r="B20" s="208"/>
      <c r="C20" s="208"/>
      <c r="D20" s="208"/>
      <c r="E20" s="208"/>
      <c r="F20" s="208"/>
      <c r="G20" s="208"/>
      <c r="H20" s="208"/>
    </row>
    <row r="21" spans="1:8" ht="12" customHeight="1">
      <c r="A21" s="208"/>
      <c r="B21" s="208"/>
      <c r="C21" s="208"/>
      <c r="D21" s="208"/>
      <c r="E21" s="208"/>
      <c r="F21" s="208"/>
      <c r="G21" s="208"/>
      <c r="H21" s="208"/>
    </row>
    <row r="22" ht="12" customHeight="1"/>
    <row r="23" spans="1:8" ht="12" customHeight="1">
      <c r="A23" s="208" t="s">
        <v>41</v>
      </c>
      <c r="B23" s="208"/>
      <c r="C23" s="208"/>
      <c r="D23" s="208"/>
      <c r="E23" s="208"/>
      <c r="F23" s="208"/>
      <c r="G23" s="208"/>
      <c r="H23" s="208"/>
    </row>
    <row r="24" spans="1:8" ht="12" customHeight="1">
      <c r="A24" s="208"/>
      <c r="B24" s="208"/>
      <c r="C24" s="208"/>
      <c r="D24" s="208"/>
      <c r="E24" s="208"/>
      <c r="F24" s="208"/>
      <c r="G24" s="208"/>
      <c r="H24" s="208"/>
    </row>
    <row r="25" spans="1:8" ht="12" customHeight="1">
      <c r="A25" s="208"/>
      <c r="B25" s="208"/>
      <c r="C25" s="208"/>
      <c r="D25" s="208"/>
      <c r="E25" s="208"/>
      <c r="F25" s="208"/>
      <c r="G25" s="208"/>
      <c r="H25" s="208"/>
    </row>
    <row r="26" ht="12" customHeight="1"/>
    <row r="27" spans="1:8" ht="12" customHeight="1">
      <c r="A27" s="208" t="s">
        <v>42</v>
      </c>
      <c r="B27" s="208"/>
      <c r="C27" s="208"/>
      <c r="D27" s="208"/>
      <c r="E27" s="208"/>
      <c r="F27" s="208"/>
      <c r="G27" s="208"/>
      <c r="H27" s="208"/>
    </row>
    <row r="28" spans="1:8" ht="12" customHeight="1">
      <c r="A28" s="208"/>
      <c r="B28" s="208"/>
      <c r="C28" s="208"/>
      <c r="D28" s="208"/>
      <c r="E28" s="208"/>
      <c r="F28" s="208"/>
      <c r="G28" s="208"/>
      <c r="H28" s="208"/>
    </row>
    <row r="29" spans="1:8" ht="12" customHeight="1">
      <c r="A29" s="208"/>
      <c r="B29" s="208"/>
      <c r="C29" s="208"/>
      <c r="D29" s="208"/>
      <c r="E29" s="208"/>
      <c r="F29" s="208"/>
      <c r="G29" s="208"/>
      <c r="H29" s="208"/>
    </row>
    <row r="30" spans="2:7" ht="12" customHeight="1">
      <c r="B30" s="179"/>
      <c r="C30" s="179"/>
      <c r="D30" s="179"/>
      <c r="E30" s="179"/>
      <c r="F30" s="179"/>
      <c r="G30" s="179"/>
    </row>
    <row r="31" spans="1:2" ht="12" customHeight="1">
      <c r="A31" s="182" t="s">
        <v>84</v>
      </c>
      <c r="B31" s="181"/>
    </row>
    <row r="32" spans="1:2" ht="12" customHeight="1">
      <c r="A32" s="248">
        <v>2003</v>
      </c>
      <c r="B32" s="183">
        <v>66</v>
      </c>
    </row>
    <row r="33" spans="1:2" ht="12" customHeight="1">
      <c r="A33" s="248">
        <v>2004</v>
      </c>
      <c r="B33" s="183">
        <v>47</v>
      </c>
    </row>
    <row r="34" spans="1:9" ht="12" customHeight="1">
      <c r="A34" s="248">
        <v>2005</v>
      </c>
      <c r="B34" s="183">
        <v>104</v>
      </c>
      <c r="C34" s="249" t="s">
        <v>155</v>
      </c>
      <c r="D34" s="249" t="s">
        <v>156</v>
      </c>
      <c r="E34" s="249" t="s">
        <v>157</v>
      </c>
      <c r="F34" s="249" t="s">
        <v>158</v>
      </c>
      <c r="G34" s="249" t="s">
        <v>159</v>
      </c>
      <c r="H34" s="250" t="s">
        <v>160</v>
      </c>
      <c r="I34" s="250"/>
    </row>
    <row r="35" spans="1:9" ht="12">
      <c r="A35" s="248">
        <v>2006</v>
      </c>
      <c r="B35" s="183">
        <v>116</v>
      </c>
      <c r="C35" s="191">
        <v>0.333</v>
      </c>
      <c r="D35" s="191">
        <v>0.898</v>
      </c>
      <c r="E35" s="191">
        <v>0.825</v>
      </c>
      <c r="F35" s="191">
        <v>0.647</v>
      </c>
      <c r="G35" s="191">
        <v>0.333</v>
      </c>
      <c r="H35" s="213">
        <v>36</v>
      </c>
      <c r="I35" s="213"/>
    </row>
    <row r="36" ht="12">
      <c r="A36" s="247"/>
    </row>
    <row r="37" ht="12">
      <c r="A37" s="247"/>
    </row>
    <row r="38" spans="1:10" ht="12">
      <c r="A38" s="247"/>
      <c r="B38" s="184" t="s">
        <v>81</v>
      </c>
      <c r="C38" s="178" t="s">
        <v>29</v>
      </c>
      <c r="D38" s="178" t="s">
        <v>30</v>
      </c>
      <c r="E38" s="180"/>
      <c r="F38" s="180"/>
      <c r="G38" s="180"/>
      <c r="H38" s="180"/>
      <c r="I38" s="180"/>
      <c r="J38" s="180"/>
    </row>
    <row r="39" spans="2:4" ht="12.75">
      <c r="B39" s="251">
        <v>1</v>
      </c>
      <c r="C39" s="245" t="s">
        <v>80</v>
      </c>
      <c r="D39" s="175" t="s">
        <v>82</v>
      </c>
    </row>
    <row r="40" spans="2:4" ht="12.75">
      <c r="B40" s="244">
        <v>2</v>
      </c>
      <c r="C40" s="245" t="s">
        <v>31</v>
      </c>
      <c r="D40" s="175" t="s">
        <v>24</v>
      </c>
    </row>
    <row r="41" spans="1:4" ht="12.75">
      <c r="A41" s="253" t="s">
        <v>16</v>
      </c>
      <c r="B41" s="251">
        <v>3</v>
      </c>
      <c r="C41" s="251" t="s">
        <v>32</v>
      </c>
      <c r="D41" s="175" t="s">
        <v>111</v>
      </c>
    </row>
    <row r="42" spans="1:4" ht="12.75">
      <c r="A42" s="253" t="s">
        <v>17</v>
      </c>
      <c r="B42" s="244">
        <v>4</v>
      </c>
      <c r="C42" s="245" t="s">
        <v>73</v>
      </c>
      <c r="D42" s="175" t="s">
        <v>94</v>
      </c>
    </row>
    <row r="43" spans="1:4" ht="12.75">
      <c r="A43" s="253" t="s">
        <v>18</v>
      </c>
      <c r="B43" s="244">
        <v>5</v>
      </c>
      <c r="C43" s="245" t="s">
        <v>74</v>
      </c>
      <c r="D43" s="175" t="s">
        <v>92</v>
      </c>
    </row>
    <row r="44" spans="1:4" ht="12.75">
      <c r="A44" s="253" t="s">
        <v>19</v>
      </c>
      <c r="B44" s="244">
        <v>6</v>
      </c>
      <c r="C44" s="245" t="s">
        <v>75</v>
      </c>
      <c r="D44" s="175" t="s">
        <v>93</v>
      </c>
    </row>
    <row r="45" spans="1:4" ht="12.75">
      <c r="A45" s="253" t="s">
        <v>20</v>
      </c>
      <c r="B45" s="244">
        <v>7</v>
      </c>
      <c r="C45" s="245" t="s">
        <v>76</v>
      </c>
      <c r="D45" s="175" t="s">
        <v>40</v>
      </c>
    </row>
    <row r="46" spans="1:4" ht="12.75">
      <c r="A46" s="253" t="s">
        <v>21</v>
      </c>
      <c r="B46" s="244">
        <v>8</v>
      </c>
      <c r="C46" s="245" t="s">
        <v>77</v>
      </c>
      <c r="D46" s="175" t="s">
        <v>119</v>
      </c>
    </row>
    <row r="47" spans="2:4" ht="12.75">
      <c r="B47" s="244">
        <v>9</v>
      </c>
      <c r="C47" s="245" t="s">
        <v>78</v>
      </c>
      <c r="D47" s="175" t="s">
        <v>120</v>
      </c>
    </row>
    <row r="48" spans="2:4" ht="12.75">
      <c r="B48" s="244">
        <v>10</v>
      </c>
      <c r="C48" s="245" t="s">
        <v>79</v>
      </c>
      <c r="D48" s="175" t="s">
        <v>121</v>
      </c>
    </row>
    <row r="49" spans="2:4" ht="12.75">
      <c r="B49" s="245">
        <v>11</v>
      </c>
      <c r="C49" s="245" t="s">
        <v>231</v>
      </c>
      <c r="D49" s="175" t="s">
        <v>239</v>
      </c>
    </row>
    <row r="50" spans="2:4" ht="12.75">
      <c r="B50" s="245">
        <v>12</v>
      </c>
      <c r="C50" s="245" t="s">
        <v>232</v>
      </c>
      <c r="D50" s="175" t="s">
        <v>233</v>
      </c>
    </row>
    <row r="51" ht="6" customHeight="1"/>
    <row r="52" ht="9" customHeight="1" hidden="1"/>
    <row r="53" ht="12" hidden="1"/>
    <row r="54" ht="12" hidden="1"/>
  </sheetData>
  <mergeCells count="9">
    <mergeCell ref="H35:I35"/>
    <mergeCell ref="H34:I34"/>
    <mergeCell ref="B18:I18"/>
    <mergeCell ref="A27:H29"/>
    <mergeCell ref="A23:H25"/>
    <mergeCell ref="A20:H21"/>
    <mergeCell ref="A2:I2"/>
    <mergeCell ref="A4:I6"/>
    <mergeCell ref="A7:H7"/>
  </mergeCells>
  <hyperlinks>
    <hyperlink ref="A7:H7" r:id="rId1" display="The survey can be found at:  http://web.sau.edu/assessment/2004.Assessment.Plan.Draft4.27.04.htm"/>
    <hyperlink ref="C39" location="〲㘰䄠畬湭⁩敒潰瑲砮獬㈀〰‶汁浵楮删灥牯⹴汸s#Intro!A1" display="Intro"/>
    <hyperlink ref="B40" location="〲㘰䄠畬湭⁩敒潰瑲砮獬㈀〰‶汁浵楮删灥牯⹴汸s#2006Imp!A1" display="〲㘰䄠畬湭⁩敒潰瑲砮獬㈀〰‶汁浵楮删灥牯⹴汸s#2006Imp!A1"/>
    <hyperlink ref="C40" location="〲㘰䄠畬湭⁩敒潰瑲砮獬㈀〰‶汁浵楮删灥牯⹴汸s#2006Imp!A1" display="2006Imp"/>
    <hyperlink ref="B39" location="〲㘰䄠畬湭⁩敒潰瑲砮獬㈀〰‶汁浵楮删灥牯⹴汸s#Intro!A1" display="〲㘰䄠畬湭⁩敒潰瑲砮獬㈀〰‶汁浵楮删灥牯⹴汸s#Intro!A1"/>
    <hyperlink ref="B41" location="〲㘰䄠畬湭⁩敒潰瑲砮獬㈀〰‶汁浵楮删灥牯⹴汸s#Import!A1" display="〲㘰䄠畬湭⁩敒潰瑲砮獬㈀〰‶汁浵楮删灥牯⹴汸s#Import!A1"/>
    <hyperlink ref="C41" location="〲㘰䄠畬湭⁩敒潰瑲砮獬㈀〰‶汁浵楮删灥牯⹴汸s#Import!A1" display="Import"/>
    <hyperlink ref="B42:C42" location="〲㘰䄠畬湭⁩敒潰瑲砮獬㈀〰‶汁浵楮删灥牯⹴汸s#Imp!A1" display="〲㘰䄠畬湭⁩敒潰瑲砮獬㈀〰‶汁浵楮删灥牯⹴汸s#Imp!A1"/>
    <hyperlink ref="B42" location="〲㘰䄠畬湭⁩敒潰瑲砮獬㈀〰‶汁浵楮删灥牯⹴汸s#Imp!A1" display="〲㘰䄠畬湭⁩敒潰瑲砮獬㈀〰‶汁浵楮删灥牯⹴汸s#Imp!A1"/>
    <hyperlink ref="B43:C43" location="〲㘰䄠畬湭⁩敒潰瑲砮獬㈀〰‶汁浵楮删灥牯⹴汸s#2006Sat!A1" display="〲㘰䄠畬湭⁩敒潰瑲砮獬㈀〰‶汁浵楮删灥牯⹴汸s#2006Sat!A1"/>
    <hyperlink ref="B44:C44" location="〲㘰䄠畬湭⁩敒潰瑲砮獬㈀〰‶汁浵楮删灥牯⹴汸s#Satis!A1" display="〲㘰䄠畬湭⁩敒潰瑲砮獬㈀〰‶汁浵楮删灥牯⹴汸s#Satis!A1"/>
    <hyperlink ref="B45:C45" location="〲㘰䄠畬湭⁩敒潰瑲砮獬㈀〰‶汁浵楮删灥牯⹴汸s#Sat!A1" display="〲㘰䄠畬湭⁩敒潰瑲砮獬㈀〰‶汁浵楮删灥牯⹴汸s#Sat!A1"/>
    <hyperlink ref="B46:C46" location="〲㘰䄠畬湭⁩敒潰瑲砮獬㈀〰‶汁浵楮删灥牯⹴汸s#Dissat!A1" display="〲㘰䄠畬湭⁩敒潰瑲砮獬㈀〰‶汁浵楮删灥牯⹴汸s#Dissat!A1"/>
    <hyperlink ref="B47:C47" location="〲㘰䄠畬湭⁩敒潰瑲砮獬㈀〰‶汁浵楮删灥牯⹴汸s#Scatter!A1" display="〲㘰䄠畬湭⁩敒潰瑲砮獬㈀〰‶汁浵楮删灥牯⹴汸s#Scatter!A1"/>
    <hyperlink ref="B48:C48" location="〲㘰䄠畬湭⁩敒潰瑲砮獬㈀〰‶汁浵楮删灥牯⹴汸s#CI!A1" display="〲㘰䄠畬湭⁩敒潰瑲砮獬㈀〰‶汁浵楮删灥牯⹴汸s#CI!A1"/>
    <hyperlink ref="B49:C49" location="〲㘰䄠畬湭⁩敒潰瑲砮獬㈀〰‶汁浵楮删灥牯⹴汸s#Dept!A1" display="〲㘰䄠畬湭⁩敒潰瑲砮獬㈀〰‶汁浵楮删灥牯⹴汸s#Dept!A1"/>
    <hyperlink ref="B50:C50" location="〲㘰䄠畬湭⁩敒潰瑲砮獬㈀〰‶汁浵楮删灥牯⹴汸s#Depts!A1" display="〲㘰䄠畬湭⁩敒潰瑲砮獬㈀〰‶汁浵楮删灥牯⹴汸s#Depts!A1"/>
  </hyperlinks>
  <printOptions/>
  <pageMargins left="0.75" right="0.75" top="1" bottom="1" header="0.5" footer="0.5"/>
  <pageSetup orientation="portrait" paperSize="9" scale="82"/>
  <drawing r:id="rId2"/>
</worksheet>
</file>

<file path=xl/worksheets/sheet10.xml><?xml version="1.0" encoding="utf-8"?>
<worksheet xmlns="http://schemas.openxmlformats.org/spreadsheetml/2006/main" xmlns:r="http://schemas.openxmlformats.org/officeDocument/2006/relationships">
  <dimension ref="A2:L54"/>
  <sheetViews>
    <sheetView showGridLines="0" showRowColHeaders="0" workbookViewId="0" topLeftCell="A1">
      <selection activeCell="A1" sqref="A1"/>
    </sheetView>
  </sheetViews>
  <sheetFormatPr defaultColWidth="11.00390625" defaultRowHeight="12.75" zeroHeight="1"/>
  <cols>
    <col min="1" max="1" width="6.875" style="1" customWidth="1"/>
    <col min="2" max="2" width="12.375" style="1" customWidth="1"/>
    <col min="3" max="3" width="9.00390625" style="1" bestFit="1" customWidth="1"/>
    <col min="4" max="7" width="6.75390625" style="1" customWidth="1"/>
    <col min="8" max="8" width="33.125" style="1" customWidth="1"/>
    <col min="9" max="9" width="1.12109375" style="1" customWidth="1"/>
    <col min="10" max="10" width="2.125" style="1" customWidth="1"/>
    <col min="11" max="16384" width="9.125" style="1" hidden="1" customWidth="1"/>
  </cols>
  <sheetData>
    <row r="1" ht="3.75" customHeight="1"/>
    <row r="2" spans="1:12" s="6" customFormat="1" ht="27.75">
      <c r="A2" s="71"/>
      <c r="B2" s="222" t="str">
        <f>"+/- Margin of Error"</f>
        <v>+/- Margin of Error</v>
      </c>
      <c r="C2" s="223"/>
      <c r="D2" s="223"/>
      <c r="E2" s="224"/>
      <c r="L2" s="8"/>
    </row>
    <row r="3" spans="3:8" ht="6" customHeight="1">
      <c r="C3" s="9"/>
      <c r="D3" s="9"/>
      <c r="E3" s="9"/>
      <c r="F3" s="9"/>
      <c r="G3" s="9"/>
      <c r="H3" s="9"/>
    </row>
    <row r="4" spans="3:8" ht="12" customHeight="1">
      <c r="C4" s="9"/>
      <c r="D4" s="9"/>
      <c r="E4" s="9"/>
      <c r="F4" s="9"/>
      <c r="G4" s="9"/>
      <c r="H4" s="9"/>
    </row>
    <row r="5" spans="2:7" ht="12">
      <c r="B5" s="2"/>
      <c r="C5" s="42"/>
      <c r="D5" s="42"/>
      <c r="E5" s="42"/>
      <c r="F5" s="42"/>
      <c r="G5" s="42"/>
    </row>
    <row r="6" spans="2:7" ht="12">
      <c r="B6" s="2"/>
      <c r="C6" s="42"/>
      <c r="D6" s="42"/>
      <c r="E6" s="42"/>
      <c r="F6" s="42"/>
      <c r="G6" s="42"/>
    </row>
    <row r="7" spans="2:7" ht="12">
      <c r="B7" s="2"/>
      <c r="C7" s="42"/>
      <c r="D7" s="42"/>
      <c r="E7" s="42"/>
      <c r="F7" s="42"/>
      <c r="G7" s="42"/>
    </row>
    <row r="8" spans="2:7" ht="12">
      <c r="B8" s="2"/>
      <c r="C8" s="42"/>
      <c r="D8" s="42"/>
      <c r="E8" s="42"/>
      <c r="F8" s="42"/>
      <c r="G8" s="42"/>
    </row>
    <row r="9" spans="2:7" ht="12">
      <c r="B9" s="2"/>
      <c r="C9" s="42"/>
      <c r="D9" s="42"/>
      <c r="E9" s="42"/>
      <c r="F9" s="42"/>
      <c r="G9" s="42"/>
    </row>
    <row r="10" spans="2:7" ht="12">
      <c r="B10" s="2"/>
      <c r="C10" s="42"/>
      <c r="D10" s="42"/>
      <c r="E10" s="42"/>
      <c r="F10" s="42"/>
      <c r="G10" s="42"/>
    </row>
    <row r="11" spans="2:7" ht="12">
      <c r="B11" s="2"/>
      <c r="C11" s="42"/>
      <c r="D11" s="42"/>
      <c r="E11" s="42"/>
      <c r="F11" s="42"/>
      <c r="G11" s="42"/>
    </row>
    <row r="12" spans="2:7" ht="12">
      <c r="B12" s="2"/>
      <c r="C12" s="42"/>
      <c r="D12" s="42"/>
      <c r="E12" s="42"/>
      <c r="F12" s="42"/>
      <c r="G12" s="42"/>
    </row>
    <row r="13" spans="2:7" ht="12">
      <c r="B13" s="2"/>
      <c r="C13" s="42"/>
      <c r="D13" s="42"/>
      <c r="E13" s="42"/>
      <c r="F13" s="42"/>
      <c r="G13" s="42"/>
    </row>
    <row r="14" ht="12"/>
    <row r="15" ht="12"/>
    <row r="16" ht="12"/>
    <row r="17" ht="12"/>
    <row r="18" ht="12"/>
    <row r="19" ht="12"/>
    <row r="20" ht="12"/>
    <row r="21" ht="12"/>
    <row r="22" ht="12"/>
    <row r="23" ht="12.75"/>
    <row r="24" ht="12.75">
      <c r="B24" s="145" t="s">
        <v>113</v>
      </c>
    </row>
    <row r="25" ht="12" customHeight="1">
      <c r="B25" s="145" t="s">
        <v>86</v>
      </c>
    </row>
    <row r="26" ht="12" customHeight="1">
      <c r="H26" s="9"/>
    </row>
    <row r="27" spans="2:8" ht="12" customHeight="1">
      <c r="B27" s="219">
        <f>I30</f>
        <v>1</v>
      </c>
      <c r="C27" s="221" t="str">
        <f ca="1">OFFSET(Data2!G46,$I$30,0)</f>
        <v>Communicate well orally</v>
      </c>
      <c r="D27" s="209"/>
      <c r="E27" s="209"/>
      <c r="F27" s="209"/>
      <c r="G27" s="209"/>
      <c r="H27" s="209"/>
    </row>
    <row r="28" spans="2:8" ht="12" customHeight="1">
      <c r="B28" s="220"/>
      <c r="C28" s="209"/>
      <c r="D28" s="209"/>
      <c r="E28" s="209"/>
      <c r="F28" s="209"/>
      <c r="G28" s="209"/>
      <c r="H28" s="209"/>
    </row>
    <row r="29" ht="12" customHeight="1"/>
    <row r="30" spans="2:9" ht="12" customHeight="1">
      <c r="B30" s="145" t="s">
        <v>87</v>
      </c>
      <c r="C30" s="9"/>
      <c r="D30" s="9"/>
      <c r="E30" s="9"/>
      <c r="F30" s="9"/>
      <c r="G30" s="9"/>
      <c r="H30" s="146"/>
      <c r="I30" s="1">
        <v>1</v>
      </c>
    </row>
    <row r="31" spans="2:8" ht="12" customHeight="1">
      <c r="B31" s="145" t="s">
        <v>88</v>
      </c>
      <c r="C31" s="9"/>
      <c r="D31" s="9"/>
      <c r="E31" s="9"/>
      <c r="F31" s="9"/>
      <c r="G31" s="9"/>
      <c r="H31" s="9"/>
    </row>
    <row r="32" spans="3:8" ht="12" customHeight="1">
      <c r="C32" s="9"/>
      <c r="D32" s="9"/>
      <c r="E32" s="9"/>
      <c r="F32" s="9"/>
      <c r="G32" s="9"/>
      <c r="H32" s="9"/>
    </row>
    <row r="33" spans="3:8" ht="12" customHeight="1">
      <c r="C33" s="9"/>
      <c r="D33" s="9"/>
      <c r="E33" s="9"/>
      <c r="F33" s="9"/>
      <c r="G33" s="9"/>
      <c r="H33" s="9"/>
    </row>
    <row r="34" spans="2:10" ht="12">
      <c r="B34" s="69"/>
      <c r="C34" s="70"/>
      <c r="D34" s="70"/>
      <c r="E34" s="70"/>
      <c r="F34" s="70"/>
      <c r="G34" s="70"/>
      <c r="H34" s="70"/>
      <c r="I34" s="43"/>
      <c r="J34" s="43"/>
    </row>
    <row r="35" spans="2:10" ht="12">
      <c r="B35" s="69"/>
      <c r="C35" s="70"/>
      <c r="D35" s="70"/>
      <c r="E35" s="70"/>
      <c r="F35" s="70"/>
      <c r="G35" s="70"/>
      <c r="H35" s="70"/>
      <c r="I35" s="43"/>
      <c r="J35" s="43"/>
    </row>
    <row r="36" spans="2:10" ht="12">
      <c r="B36" s="69"/>
      <c r="C36" s="70"/>
      <c r="D36" s="70"/>
      <c r="E36" s="70"/>
      <c r="F36" s="70"/>
      <c r="G36" s="70"/>
      <c r="H36" s="70"/>
      <c r="I36" s="43"/>
      <c r="J36" s="43"/>
    </row>
    <row r="37" spans="2:10" ht="12">
      <c r="B37" s="69"/>
      <c r="C37" s="70"/>
      <c r="D37" s="70"/>
      <c r="E37" s="70"/>
      <c r="F37" s="70"/>
      <c r="G37" s="70"/>
      <c r="H37" s="70"/>
      <c r="I37" s="43"/>
      <c r="J37" s="43"/>
    </row>
    <row r="38" spans="2:10" ht="12">
      <c r="B38" s="69"/>
      <c r="C38" s="70"/>
      <c r="D38" s="70"/>
      <c r="E38" s="70"/>
      <c r="F38" s="70"/>
      <c r="G38" s="70"/>
      <c r="H38" s="70"/>
      <c r="I38" s="43"/>
      <c r="J38" s="43"/>
    </row>
    <row r="39" spans="2:10" ht="12">
      <c r="B39" s="69"/>
      <c r="C39" s="70"/>
      <c r="D39" s="70"/>
      <c r="E39" s="70"/>
      <c r="F39" s="70"/>
      <c r="G39" s="70"/>
      <c r="H39" s="70"/>
      <c r="I39" s="43"/>
      <c r="J39" s="43"/>
    </row>
    <row r="40" spans="2:10" ht="12">
      <c r="B40" s="69"/>
      <c r="C40" s="70"/>
      <c r="D40" s="70"/>
      <c r="E40" s="70"/>
      <c r="F40" s="70"/>
      <c r="G40" s="70"/>
      <c r="H40" s="70"/>
      <c r="I40" s="43"/>
      <c r="J40" s="43"/>
    </row>
    <row r="41" spans="2:10" ht="12">
      <c r="B41" s="43"/>
      <c r="C41" s="43"/>
      <c r="D41" s="43"/>
      <c r="E41" s="43"/>
      <c r="F41" s="43"/>
      <c r="G41" s="43"/>
      <c r="H41" s="43"/>
      <c r="I41" s="43"/>
      <c r="J41" s="43"/>
    </row>
    <row r="42" spans="2:10" ht="12">
      <c r="B42" s="43"/>
      <c r="C42" s="43"/>
      <c r="D42" s="43"/>
      <c r="E42" s="43"/>
      <c r="F42" s="43"/>
      <c r="G42" s="43"/>
      <c r="H42" s="43"/>
      <c r="I42" s="43"/>
      <c r="J42" s="43"/>
    </row>
    <row r="43" spans="2:10" ht="12">
      <c r="B43" s="43"/>
      <c r="C43" s="43"/>
      <c r="D43" s="43"/>
      <c r="E43" s="43"/>
      <c r="F43" s="43"/>
      <c r="G43" s="43"/>
      <c r="H43" s="43"/>
      <c r="I43" s="43"/>
      <c r="J43" s="43"/>
    </row>
    <row r="44" spans="2:10" ht="12">
      <c r="B44" s="43"/>
      <c r="C44" s="43"/>
      <c r="D44" s="43"/>
      <c r="E44" s="43"/>
      <c r="F44" s="43"/>
      <c r="G44" s="43"/>
      <c r="H44" s="43"/>
      <c r="I44" s="43"/>
      <c r="J44" s="43"/>
    </row>
    <row r="45" spans="2:10" ht="12">
      <c r="B45" s="43"/>
      <c r="C45" s="43"/>
      <c r="D45" s="43"/>
      <c r="E45" s="43"/>
      <c r="F45" s="43"/>
      <c r="G45" s="43"/>
      <c r="H45" s="43"/>
      <c r="I45" s="43"/>
      <c r="J45" s="43"/>
    </row>
    <row r="46" spans="2:10" ht="12">
      <c r="B46" s="43"/>
      <c r="C46" s="43"/>
      <c r="D46" s="43"/>
      <c r="E46" s="43"/>
      <c r="F46" s="43"/>
      <c r="G46" s="43"/>
      <c r="H46" s="43"/>
      <c r="I46" s="43"/>
      <c r="J46" s="43"/>
    </row>
    <row r="47" spans="2:10" ht="12">
      <c r="B47" s="43"/>
      <c r="C47" s="43"/>
      <c r="D47" s="43"/>
      <c r="E47" s="43"/>
      <c r="F47" s="43"/>
      <c r="G47" s="43"/>
      <c r="H47" s="43"/>
      <c r="I47" s="43"/>
      <c r="J47" s="43"/>
    </row>
    <row r="48" spans="2:10" ht="12">
      <c r="B48" s="43"/>
      <c r="C48" s="43"/>
      <c r="D48" s="43"/>
      <c r="E48" s="43"/>
      <c r="F48" s="43"/>
      <c r="G48" s="43"/>
      <c r="H48" s="43"/>
      <c r="I48" s="43"/>
      <c r="J48" s="43"/>
    </row>
    <row r="49" spans="2:10" ht="12">
      <c r="B49" s="43"/>
      <c r="C49" s="43"/>
      <c r="D49" s="43"/>
      <c r="E49" s="43"/>
      <c r="F49" s="43"/>
      <c r="G49" s="43"/>
      <c r="H49" s="43"/>
      <c r="I49" s="43"/>
      <c r="J49" s="43"/>
    </row>
    <row r="50" spans="2:10" ht="12">
      <c r="B50" s="43"/>
      <c r="C50" s="43"/>
      <c r="D50" s="43"/>
      <c r="E50" s="43"/>
      <c r="F50" s="43"/>
      <c r="G50" s="43"/>
      <c r="H50" s="43"/>
      <c r="I50" s="43"/>
      <c r="J50" s="43"/>
    </row>
    <row r="51" spans="2:10" ht="12">
      <c r="B51" s="43"/>
      <c r="C51" s="43"/>
      <c r="D51" s="43"/>
      <c r="E51" s="43"/>
      <c r="F51" s="43"/>
      <c r="G51" s="43"/>
      <c r="H51" s="43"/>
      <c r="I51" s="43"/>
      <c r="J51" s="43"/>
    </row>
    <row r="52" spans="2:10" ht="6.75" customHeight="1">
      <c r="B52" s="43"/>
      <c r="C52" s="43"/>
      <c r="D52" s="43"/>
      <c r="E52" s="43"/>
      <c r="F52" s="43"/>
      <c r="G52" s="43"/>
      <c r="H52" s="43"/>
      <c r="I52" s="43"/>
      <c r="J52" s="43"/>
    </row>
    <row r="53" spans="2:10" ht="12" customHeight="1" hidden="1">
      <c r="B53" s="43"/>
      <c r="C53" s="60"/>
      <c r="D53" s="60"/>
      <c r="E53" s="60"/>
      <c r="F53" s="60"/>
      <c r="G53" s="60"/>
      <c r="H53" s="60"/>
      <c r="I53" s="43"/>
      <c r="J53" s="43"/>
    </row>
    <row r="54" spans="3:10" ht="12" customHeight="1" hidden="1">
      <c r="C54" s="60"/>
      <c r="D54" s="60"/>
      <c r="E54" s="60"/>
      <c r="F54" s="60"/>
      <c r="G54" s="60"/>
      <c r="H54" s="60"/>
      <c r="I54" s="43"/>
      <c r="J54" s="43"/>
    </row>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sheetData>
  <mergeCells count="3">
    <mergeCell ref="B27:B28"/>
    <mergeCell ref="C27:H28"/>
    <mergeCell ref="B2:E2"/>
  </mergeCells>
  <printOptions/>
  <pageMargins left="0.75" right="0.75" top="1" bottom="1" header="0.5" footer="0.5"/>
  <pageSetup horizontalDpi="600" verticalDpi="600" orientation="portrait" scale="78"/>
  <ignoredErrors>
    <ignoredError sqref="C27" emptyCellReference="1"/>
  </ignoredErrors>
  <drawing r:id="rId2"/>
  <legacyDrawing r:id="rId1"/>
</worksheet>
</file>

<file path=xl/worksheets/sheet11.xml><?xml version="1.0" encoding="utf-8"?>
<worksheet xmlns="http://schemas.openxmlformats.org/spreadsheetml/2006/main" xmlns:r="http://schemas.openxmlformats.org/officeDocument/2006/relationships">
  <dimension ref="A2:IV51"/>
  <sheetViews>
    <sheetView showGridLines="0" showRowColHeaders="0" workbookViewId="0" topLeftCell="A1">
      <selection activeCell="A1" sqref="A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175</v>
      </c>
      <c r="C2" s="5"/>
      <c r="E2" s="7" t="s">
        <v>176</v>
      </c>
      <c r="I2" s="8"/>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177</v>
      </c>
      <c r="C5" s="158" t="s">
        <v>237</v>
      </c>
      <c r="D5" s="159"/>
      <c r="E5" s="160" t="s">
        <v>64</v>
      </c>
      <c r="F5" s="160"/>
      <c r="G5" s="161" t="s">
        <v>238</v>
      </c>
      <c r="H5" s="150"/>
      <c r="I5" s="154"/>
    </row>
    <row r="6" spans="1:256" s="148" customFormat="1" ht="12" customHeight="1">
      <c r="A6" s="17">
        <v>1</v>
      </c>
      <c r="B6" s="20" t="s">
        <v>172</v>
      </c>
      <c r="C6" s="165">
        <v>0.01</v>
      </c>
      <c r="D6" s="165">
        <v>0.052</v>
      </c>
      <c r="E6" s="165">
        <v>0.052</v>
      </c>
      <c r="F6" s="165">
        <v>0.364</v>
      </c>
      <c r="G6" s="165">
        <f>1-SUM(C6:F6)</f>
        <v>0.522</v>
      </c>
      <c r="H6" s="173" t="str">
        <f aca="true" t="shared" si="0" ref="H6:H20">REPT("|",100*C6)&amp;"  "&amp;REPT("|",100*D6)&amp;"  "&amp;REPT("|",100*E6)&amp;"  "&amp;REPT("|",100*F6)&amp;"  "&amp;REPT("|",100*G6)</f>
        <v>|  |||||  |||||  ||||||||||||||||||||||||||||||||||||  ||||||||||||||||||||||||||||||||||||||||||||||||||||</v>
      </c>
      <c r="I6" s="154"/>
      <c r="J6" s="185">
        <f aca="true" t="shared" si="1" ref="J6:J25">SUM(F6:G6)</f>
        <v>0.886</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row>
    <row r="7" spans="1:256" s="148" customFormat="1" ht="12" customHeight="1">
      <c r="A7" s="17">
        <v>2</v>
      </c>
      <c r="B7" s="18" t="s">
        <v>169</v>
      </c>
      <c r="C7" s="165">
        <v>0.01</v>
      </c>
      <c r="D7" s="165">
        <v>0.042</v>
      </c>
      <c r="E7" s="165">
        <v>0.094</v>
      </c>
      <c r="F7" s="165">
        <v>0.396</v>
      </c>
      <c r="G7" s="165">
        <v>0.458</v>
      </c>
      <c r="H7" s="173" t="str">
        <f t="shared" si="0"/>
        <v>|  ||||  |||||||||  |||||||||||||||||||||||||||||||||||||||  |||||||||||||||||||||||||||||||||||||||||||||</v>
      </c>
      <c r="I7" s="154"/>
      <c r="J7" s="185">
        <f t="shared" si="1"/>
        <v>0.8540000000000001</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row>
    <row r="8" spans="1:256" s="148" customFormat="1" ht="12" customHeight="1">
      <c r="A8" s="17">
        <v>3</v>
      </c>
      <c r="B8" s="18" t="s">
        <v>173</v>
      </c>
      <c r="C8" s="165">
        <v>0.01</v>
      </c>
      <c r="D8" s="165">
        <v>0.083</v>
      </c>
      <c r="E8" s="165">
        <v>0.083</v>
      </c>
      <c r="F8" s="165">
        <v>0.375</v>
      </c>
      <c r="G8" s="165">
        <f aca="true" t="shared" si="2" ref="G8:G20">1-SUM(C8:F8)</f>
        <v>0.44900000000000007</v>
      </c>
      <c r="H8" s="173" t="str">
        <f t="shared" si="0"/>
        <v>|  ||||||||  ||||||||  |||||||||||||||||||||||||||||||||||||  ||||||||||||||||||||||||||||||||||||||||||||</v>
      </c>
      <c r="I8" s="154"/>
      <c r="J8" s="185">
        <f t="shared" si="1"/>
        <v>0.8240000000000001</v>
      </c>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row>
    <row r="9" spans="1:256" s="148" customFormat="1" ht="12" customHeight="1">
      <c r="A9" s="17">
        <v>4</v>
      </c>
      <c r="B9" s="18" t="s">
        <v>171</v>
      </c>
      <c r="C9" s="165">
        <v>0.021</v>
      </c>
      <c r="D9" s="165">
        <v>0.083</v>
      </c>
      <c r="E9" s="165">
        <v>0.125</v>
      </c>
      <c r="F9" s="165">
        <v>0.417</v>
      </c>
      <c r="G9" s="165">
        <f t="shared" si="2"/>
        <v>0.354</v>
      </c>
      <c r="H9" s="173" t="str">
        <f t="shared" si="0"/>
        <v>||  ||||||||  ||||||||||||  |||||||||||||||||||||||||||||||||||||||||  |||||||||||||||||||||||||||||||||||</v>
      </c>
      <c r="I9" s="154"/>
      <c r="J9" s="185">
        <f t="shared" si="1"/>
        <v>0.7709999999999999</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row>
    <row r="10" spans="1:256" s="148" customFormat="1" ht="12" customHeight="1">
      <c r="A10" s="17">
        <v>5</v>
      </c>
      <c r="B10" s="18" t="s">
        <v>170</v>
      </c>
      <c r="C10" s="165">
        <v>0.01</v>
      </c>
      <c r="D10" s="165">
        <v>0.094</v>
      </c>
      <c r="E10" s="165">
        <v>0.135</v>
      </c>
      <c r="F10" s="165">
        <v>0.333</v>
      </c>
      <c r="G10" s="165">
        <f t="shared" si="2"/>
        <v>0.42799999999999994</v>
      </c>
      <c r="H10" s="173" t="str">
        <f t="shared" si="0"/>
        <v>|  |||||||||  |||||||||||||  |||||||||||||||||||||||||||||||||  ||||||||||||||||||||||||||||||||||||||||||</v>
      </c>
      <c r="I10" s="154"/>
      <c r="J10" s="185">
        <f t="shared" si="1"/>
        <v>0.7609999999999999</v>
      </c>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row>
    <row r="11" spans="1:256" s="148" customFormat="1" ht="12" customHeight="1">
      <c r="A11" s="17">
        <v>6</v>
      </c>
      <c r="B11" s="18" t="s">
        <v>105</v>
      </c>
      <c r="C11" s="165">
        <v>0</v>
      </c>
      <c r="D11" s="165">
        <v>0.094</v>
      </c>
      <c r="E11" s="165">
        <v>0.188</v>
      </c>
      <c r="F11" s="165">
        <v>0.365</v>
      </c>
      <c r="G11" s="165">
        <f t="shared" si="2"/>
        <v>0.353</v>
      </c>
      <c r="H11" s="173" t="str">
        <f t="shared" si="0"/>
        <v>  |||||||||  ||||||||||||||||||  ||||||||||||||||||||||||||||||||||||  |||||||||||||||||||||||||||||||||||</v>
      </c>
      <c r="I11" s="154"/>
      <c r="J11" s="185">
        <f t="shared" si="1"/>
        <v>0.718</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row>
    <row r="12" spans="1:256" s="148" customFormat="1" ht="12" customHeight="1">
      <c r="A12" s="17">
        <v>7</v>
      </c>
      <c r="B12" s="18" t="s">
        <v>107</v>
      </c>
      <c r="C12" s="165">
        <v>0.073</v>
      </c>
      <c r="D12" s="165">
        <v>0.094</v>
      </c>
      <c r="E12" s="165">
        <v>0.115</v>
      </c>
      <c r="F12" s="165">
        <v>0.417</v>
      </c>
      <c r="G12" s="165">
        <f t="shared" si="2"/>
        <v>0.30100000000000005</v>
      </c>
      <c r="H12" s="173" t="str">
        <f t="shared" si="0"/>
        <v>|||||||  |||||||||  |||||||||||  |||||||||||||||||||||||||||||||||||||||||  ||||||||||||||||||||||||||||||</v>
      </c>
      <c r="I12" s="154"/>
      <c r="J12" s="185">
        <f t="shared" si="1"/>
        <v>0.718</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row>
    <row r="13" spans="1:256" s="148" customFormat="1" ht="12" customHeight="1">
      <c r="A13" s="17">
        <v>8</v>
      </c>
      <c r="B13" s="18" t="s">
        <v>106</v>
      </c>
      <c r="C13" s="165">
        <v>0.052</v>
      </c>
      <c r="D13" s="165">
        <v>0.114</v>
      </c>
      <c r="E13" s="165">
        <v>0.26</v>
      </c>
      <c r="F13" s="165">
        <v>0.385</v>
      </c>
      <c r="G13" s="165">
        <f t="shared" si="2"/>
        <v>0.18899999999999995</v>
      </c>
      <c r="H13" s="173" t="str">
        <f t="shared" si="0"/>
        <v>|||||  |||||||||||  ||||||||||||||||||||||||||  ||||||||||||||||||||||||||||||||||||||  ||||||||||||||||||</v>
      </c>
      <c r="I13" s="154"/>
      <c r="J13" s="185">
        <f t="shared" si="1"/>
        <v>0.574</v>
      </c>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256" s="148" customFormat="1" ht="12" customHeight="1">
      <c r="A14" s="17">
        <v>9</v>
      </c>
      <c r="B14" s="18" t="s">
        <v>110</v>
      </c>
      <c r="C14" s="165">
        <v>0.063</v>
      </c>
      <c r="D14" s="165">
        <v>0.135</v>
      </c>
      <c r="E14" s="165">
        <v>0.26</v>
      </c>
      <c r="F14" s="165">
        <v>0.229</v>
      </c>
      <c r="G14" s="165">
        <f t="shared" si="2"/>
        <v>0.31299999999999994</v>
      </c>
      <c r="H14" s="173" t="str">
        <f t="shared" si="0"/>
        <v>||||||  |||||||||||||  ||||||||||||||||||||||||||  ||||||||||||||||||||||  |||||||||||||||||||||||||||||||</v>
      </c>
      <c r="I14" s="154"/>
      <c r="J14" s="185">
        <f t="shared" si="1"/>
        <v>0.5419999999999999</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row>
    <row r="15" spans="1:256" s="148" customFormat="1" ht="12" customHeight="1">
      <c r="A15" s="17">
        <v>10</v>
      </c>
      <c r="B15" s="18" t="s">
        <v>234</v>
      </c>
      <c r="C15" s="165">
        <v>0.031</v>
      </c>
      <c r="D15" s="165">
        <v>0.146</v>
      </c>
      <c r="E15" s="165">
        <v>0.344</v>
      </c>
      <c r="F15" s="165">
        <v>0.271</v>
      </c>
      <c r="G15" s="165">
        <f t="shared" si="2"/>
        <v>0.20800000000000007</v>
      </c>
      <c r="H15" s="173" t="str">
        <f t="shared" si="0"/>
        <v>|||  ||||||||||||||  ||||||||||||||||||||||||||||||||||  |||||||||||||||||||||||||||  ||||||||||||||||||||</v>
      </c>
      <c r="I15" s="154"/>
      <c r="J15" s="185">
        <f t="shared" si="1"/>
        <v>0.4790000000000001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row>
    <row r="16" spans="1:256" s="148" customFormat="1" ht="12" customHeight="1">
      <c r="A16" s="17">
        <v>11</v>
      </c>
      <c r="B16" s="18" t="s">
        <v>235</v>
      </c>
      <c r="C16" s="165">
        <v>0.031</v>
      </c>
      <c r="D16" s="165">
        <v>0.188</v>
      </c>
      <c r="E16" s="165">
        <v>0.333</v>
      </c>
      <c r="F16" s="165">
        <v>0.26</v>
      </c>
      <c r="G16" s="165">
        <f t="shared" si="2"/>
        <v>0.18799999999999994</v>
      </c>
      <c r="H16" s="173" t="str">
        <f t="shared" si="0"/>
        <v>|||  ||||||||||||||||||  |||||||||||||||||||||||||||||||||  ||||||||||||||||||||||||||  ||||||||||||||||||</v>
      </c>
      <c r="I16" s="154"/>
      <c r="J16" s="185">
        <f t="shared" si="1"/>
        <v>0.44799999999999995</v>
      </c>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1:256" s="148" customFormat="1" ht="12" customHeight="1">
      <c r="A17" s="17">
        <v>12</v>
      </c>
      <c r="B17" s="18" t="s">
        <v>109</v>
      </c>
      <c r="C17" s="165">
        <v>0.042</v>
      </c>
      <c r="D17" s="165">
        <v>0.156</v>
      </c>
      <c r="E17" s="165">
        <v>0.385</v>
      </c>
      <c r="F17" s="165">
        <v>0.229</v>
      </c>
      <c r="G17" s="165">
        <f t="shared" si="2"/>
        <v>0.18800000000000006</v>
      </c>
      <c r="H17" s="173" t="str">
        <f t="shared" si="0"/>
        <v>||||  |||||||||||||||  ||||||||||||||||||||||||||||||||||||||  ||||||||||||||||||||||  ||||||||||||||||||</v>
      </c>
      <c r="I17" s="154"/>
      <c r="J17" s="185">
        <f t="shared" si="1"/>
        <v>0.41700000000000004</v>
      </c>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row>
    <row r="18" spans="1:256" s="148" customFormat="1" ht="12" customHeight="1">
      <c r="A18" s="17">
        <v>13</v>
      </c>
      <c r="B18" s="18" t="s">
        <v>236</v>
      </c>
      <c r="C18" s="165">
        <v>0.146</v>
      </c>
      <c r="D18" s="165">
        <v>0.188</v>
      </c>
      <c r="E18" s="165">
        <v>0.344</v>
      </c>
      <c r="F18" s="165">
        <v>0.188</v>
      </c>
      <c r="G18" s="165">
        <f t="shared" si="2"/>
        <v>0.13400000000000012</v>
      </c>
      <c r="H18" s="173" t="str">
        <f t="shared" si="0"/>
        <v>||||||||||||||  ||||||||||||||||||  ||||||||||||||||||||||||||||||||||  ||||||||||||||||||  |||||||||||||</v>
      </c>
      <c r="I18" s="154"/>
      <c r="J18" s="185">
        <f t="shared" si="1"/>
        <v>0.3220000000000001</v>
      </c>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row>
    <row r="19" spans="1:256" s="148" customFormat="1" ht="12" customHeight="1">
      <c r="A19" s="17">
        <f>A18+1</f>
        <v>14</v>
      </c>
      <c r="B19" s="18" t="s">
        <v>108</v>
      </c>
      <c r="C19" s="165">
        <v>0.167</v>
      </c>
      <c r="D19" s="165">
        <v>0.167</v>
      </c>
      <c r="E19" s="165">
        <v>0.354</v>
      </c>
      <c r="F19" s="165">
        <v>0.188</v>
      </c>
      <c r="G19" s="165">
        <f t="shared" si="2"/>
        <v>0.12400000000000011</v>
      </c>
      <c r="H19" s="173" t="str">
        <f t="shared" si="0"/>
        <v>||||||||||||||||  ||||||||||||||||  |||||||||||||||||||||||||||||||||||  ||||||||||||||||||  ||||||||||||</v>
      </c>
      <c r="I19" s="154"/>
      <c r="J19" s="185">
        <f t="shared" si="1"/>
        <v>0.3120000000000001</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row>
    <row r="20" spans="1:256" s="148" customFormat="1" ht="12" customHeight="1">
      <c r="A20" s="195">
        <v>15</v>
      </c>
      <c r="B20" s="196" t="s">
        <v>240</v>
      </c>
      <c r="C20" s="197">
        <v>0.021</v>
      </c>
      <c r="D20" s="197">
        <v>0.01</v>
      </c>
      <c r="E20" s="197">
        <v>0.104</v>
      </c>
      <c r="F20" s="197">
        <v>0.448</v>
      </c>
      <c r="G20" s="197">
        <f t="shared" si="2"/>
        <v>0.41700000000000004</v>
      </c>
      <c r="H20" s="198" t="str">
        <f t="shared" si="0"/>
        <v>||  |  ||||||||||  ||||||||||||||||||||||||||||||||||||||||||||  |||||||||||||||||||||||||||||||||||||||||</v>
      </c>
      <c r="I20" s="154"/>
      <c r="J20" s="185">
        <f t="shared" si="1"/>
        <v>0.865</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s="148" customFormat="1" ht="12" customHeight="1">
      <c r="A21" s="17"/>
      <c r="B21" s="18"/>
      <c r="C21" s="165"/>
      <c r="D21" s="165"/>
      <c r="E21" s="165"/>
      <c r="F21" s="165"/>
      <c r="G21" s="165"/>
      <c r="H21" s="173"/>
      <c r="I21" s="154"/>
      <c r="J21" s="185">
        <f t="shared" si="1"/>
        <v>0</v>
      </c>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s="148" customFormat="1" ht="12" customHeight="1">
      <c r="A22" s="17"/>
      <c r="B22" s="18"/>
      <c r="C22" s="165"/>
      <c r="D22" s="165"/>
      <c r="E22" s="165"/>
      <c r="F22" s="165"/>
      <c r="G22" s="165"/>
      <c r="H22" s="173"/>
      <c r="I22" s="154"/>
      <c r="J22" s="185">
        <f t="shared" si="1"/>
        <v>0</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1:256" s="148" customFormat="1" ht="12" customHeight="1">
      <c r="A23" s="17"/>
      <c r="B23" s="18"/>
      <c r="C23" s="165"/>
      <c r="D23" s="165"/>
      <c r="E23" s="165"/>
      <c r="F23" s="165"/>
      <c r="G23" s="165"/>
      <c r="H23" s="173"/>
      <c r="I23" s="154"/>
      <c r="J23" s="185">
        <f t="shared" si="1"/>
        <v>0</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row r="24" spans="1:256" s="148" customFormat="1" ht="12" customHeight="1">
      <c r="A24" s="17"/>
      <c r="B24" s="18"/>
      <c r="C24" s="165"/>
      <c r="D24" s="165"/>
      <c r="E24" s="165"/>
      <c r="F24" s="165"/>
      <c r="G24" s="165"/>
      <c r="H24" s="173"/>
      <c r="I24" s="154"/>
      <c r="J24" s="185">
        <f t="shared" si="1"/>
        <v>0</v>
      </c>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row>
    <row r="25" spans="1:256" s="148" customFormat="1" ht="12" customHeight="1">
      <c r="A25" s="17"/>
      <c r="B25" s="18"/>
      <c r="C25" s="165"/>
      <c r="D25" s="165"/>
      <c r="E25" s="165"/>
      <c r="F25" s="165"/>
      <c r="G25" s="165"/>
      <c r="H25" s="173"/>
      <c r="I25" s="154"/>
      <c r="J25" s="185">
        <f t="shared" si="1"/>
        <v>0</v>
      </c>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237</v>
      </c>
      <c r="D28" s="156"/>
      <c r="E28" s="162" t="s">
        <v>64</v>
      </c>
      <c r="F28" s="157"/>
      <c r="G28" s="164" t="s">
        <v>238</v>
      </c>
      <c r="H28" s="157"/>
      <c r="I28" s="140"/>
    </row>
    <row r="29" spans="1:9" ht="21">
      <c r="A29" s="38">
        <v>1</v>
      </c>
      <c r="B29" s="39" t="str">
        <f aca="true" ca="1" t="shared" si="3" ref="B29:G29">OFFSET(B5,$A$29,0)</f>
        <v>Professional competency of faculty</v>
      </c>
      <c r="C29" s="172">
        <f ca="1" t="shared" si="3"/>
        <v>0.01</v>
      </c>
      <c r="D29" s="172">
        <f ca="1" t="shared" si="3"/>
        <v>0.052</v>
      </c>
      <c r="E29" s="172">
        <f ca="1" t="shared" si="3"/>
        <v>0.052</v>
      </c>
      <c r="F29" s="172">
        <f ca="1" t="shared" si="3"/>
        <v>0.364</v>
      </c>
      <c r="G29" s="172">
        <f ca="1" t="shared" si="3"/>
        <v>0.522</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8"/>
  <drawing r:id="rId2"/>
  <legacyDrawing r:id="rId1"/>
</worksheet>
</file>

<file path=xl/worksheets/sheet12.xml><?xml version="1.0" encoding="utf-8"?>
<worksheet xmlns="http://schemas.openxmlformats.org/spreadsheetml/2006/main" xmlns:r="http://schemas.openxmlformats.org/officeDocument/2006/relationships">
  <dimension ref="B1:R83"/>
  <sheetViews>
    <sheetView showGridLines="0" showRowColHeaders="0" workbookViewId="0" topLeftCell="A1">
      <pane xSplit="4" ySplit="5" topLeftCell="E6" activePane="bottomRight" state="frozen"/>
      <selection pane="topLeft" activeCell="A1" sqref="A1"/>
      <selection pane="topRight" activeCell="E1" sqref="E1"/>
      <selection pane="bottomLeft" activeCell="A6" sqref="A6"/>
      <selection pane="bottomRight" activeCell="K2" sqref="K2"/>
    </sheetView>
  </sheetViews>
  <sheetFormatPr defaultColWidth="11.00390625" defaultRowHeight="12.75" zeroHeight="1"/>
  <cols>
    <col min="1" max="1" width="0.875" style="0" customWidth="1"/>
    <col min="2" max="2" width="9.00390625" style="0" bestFit="1" customWidth="1"/>
    <col min="3" max="3" width="3.625" style="0" bestFit="1" customWidth="1"/>
    <col min="4" max="4" width="5.625" style="0" bestFit="1" customWidth="1"/>
    <col min="5" max="5" width="9.00390625" style="0" bestFit="1" customWidth="1"/>
    <col min="6" max="6" width="7.00390625" style="0" bestFit="1" customWidth="1"/>
    <col min="7" max="7" width="7.375" style="0" bestFit="1" customWidth="1"/>
    <col min="8" max="8" width="9.875" style="0" bestFit="1" customWidth="1"/>
    <col min="9" max="9" width="6.75390625" style="0" bestFit="1" customWidth="1"/>
    <col min="10" max="10" width="8.375" style="0" bestFit="1" customWidth="1"/>
    <col min="11" max="11" width="5.875" style="0" bestFit="1" customWidth="1"/>
    <col min="12" max="12" width="7.75390625" style="0" bestFit="1" customWidth="1"/>
    <col min="13" max="13" width="9.25390625" style="0" bestFit="1" customWidth="1"/>
    <col min="14" max="14" width="6.125" style="0" bestFit="1" customWidth="1"/>
    <col min="15" max="15" width="9.00390625" style="0" bestFit="1" customWidth="1"/>
    <col min="16" max="16" width="9.875" style="0" bestFit="1" customWidth="1"/>
    <col min="17" max="17" width="8.375" style="0" bestFit="1" customWidth="1"/>
    <col min="18" max="18" width="9.25390625" style="0" bestFit="1" customWidth="1"/>
    <col min="19" max="19" width="1.75390625" style="0" customWidth="1"/>
    <col min="20" max="16384" width="0" style="0" hidden="1" customWidth="1"/>
  </cols>
  <sheetData>
    <row r="1" s="1" customFormat="1" ht="3.75" customHeight="1">
      <c r="J1" s="2"/>
    </row>
    <row r="2" spans="2:9" s="6" customFormat="1" ht="27.75">
      <c r="B2" s="242" t="s">
        <v>221</v>
      </c>
      <c r="C2" s="243"/>
      <c r="D2" s="243"/>
      <c r="E2" s="243"/>
      <c r="F2" s="243"/>
      <c r="G2" s="243"/>
      <c r="H2" s="209"/>
      <c r="I2" s="255" t="s">
        <v>13</v>
      </c>
    </row>
    <row r="3" spans="2:10" s="148" customFormat="1" ht="6" customHeight="1">
      <c r="B3" s="1"/>
      <c r="C3" s="1"/>
      <c r="D3" s="9"/>
      <c r="F3" s="149"/>
      <c r="J3" s="147"/>
    </row>
    <row r="4" spans="2:18" s="148" customFormat="1" ht="6.75" customHeight="1">
      <c r="B4" s="10"/>
      <c r="C4" s="11"/>
      <c r="D4" s="11"/>
      <c r="E4" s="151"/>
      <c r="F4" s="152"/>
      <c r="G4" s="151"/>
      <c r="H4" s="151"/>
      <c r="I4" s="151"/>
      <c r="J4" s="151"/>
      <c r="K4" s="151"/>
      <c r="L4" s="151"/>
      <c r="M4" s="151"/>
      <c r="N4" s="151"/>
      <c r="O4" s="151"/>
      <c r="P4" s="151"/>
      <c r="Q4" s="151"/>
      <c r="R4" s="153"/>
    </row>
    <row r="5" spans="2:18" s="148" customFormat="1" ht="12" customHeight="1">
      <c r="B5" s="233" t="s">
        <v>174</v>
      </c>
      <c r="C5" s="200" t="s">
        <v>178</v>
      </c>
      <c r="D5" s="201" t="s">
        <v>180</v>
      </c>
      <c r="E5" s="201" t="s">
        <v>179</v>
      </c>
      <c r="F5" s="201" t="s">
        <v>181</v>
      </c>
      <c r="G5" s="201" t="s">
        <v>182</v>
      </c>
      <c r="H5" s="201" t="s">
        <v>7</v>
      </c>
      <c r="I5" s="201" t="s">
        <v>183</v>
      </c>
      <c r="J5" s="201" t="s">
        <v>184</v>
      </c>
      <c r="K5" s="201" t="s">
        <v>223</v>
      </c>
      <c r="L5" s="232" t="s">
        <v>222</v>
      </c>
      <c r="M5" s="232" t="s">
        <v>224</v>
      </c>
      <c r="N5" s="232" t="s">
        <v>225</v>
      </c>
      <c r="O5" s="232" t="s">
        <v>226</v>
      </c>
      <c r="P5" s="232" t="s">
        <v>227</v>
      </c>
      <c r="Q5" s="232" t="s">
        <v>228</v>
      </c>
      <c r="R5" s="234" t="s">
        <v>229</v>
      </c>
    </row>
    <row r="6" spans="2:18" ht="12.75">
      <c r="B6" s="233" t="s">
        <v>136</v>
      </c>
      <c r="C6" s="230">
        <v>116</v>
      </c>
      <c r="D6" s="231">
        <v>4.23</v>
      </c>
      <c r="E6" s="231">
        <v>4.34</v>
      </c>
      <c r="F6" s="231">
        <v>4.26</v>
      </c>
      <c r="G6" s="231">
        <v>4.16</v>
      </c>
      <c r="H6" s="231">
        <v>4.01</v>
      </c>
      <c r="I6" s="231">
        <v>4.08</v>
      </c>
      <c r="J6" s="231">
        <v>3.99</v>
      </c>
      <c r="K6" s="231">
        <v>3.79</v>
      </c>
      <c r="L6" s="231">
        <v>3.55</v>
      </c>
      <c r="M6" s="231">
        <v>3.47</v>
      </c>
      <c r="N6" s="231">
        <v>3.47</v>
      </c>
      <c r="O6" s="231">
        <v>3.4</v>
      </c>
      <c r="P6" s="231">
        <v>3.38</v>
      </c>
      <c r="Q6" s="231">
        <v>2.98</v>
      </c>
      <c r="R6" s="254">
        <v>2.93</v>
      </c>
    </row>
    <row r="7" spans="2:18" ht="12.75">
      <c r="B7" s="235" t="s">
        <v>185</v>
      </c>
      <c r="C7" s="200">
        <v>7</v>
      </c>
      <c r="D7" s="202">
        <v>4.285714285714286</v>
      </c>
      <c r="E7" s="202">
        <v>3.857142857142857</v>
      </c>
      <c r="F7" s="202">
        <v>3.857142857142857</v>
      </c>
      <c r="G7" s="202">
        <v>4.142857142857143</v>
      </c>
      <c r="H7" s="202">
        <v>3.857142857142857</v>
      </c>
      <c r="I7" s="202">
        <v>3.5714285714285716</v>
      </c>
      <c r="J7" s="202">
        <v>3.2857142857142856</v>
      </c>
      <c r="K7" s="202">
        <v>3.7142857142857144</v>
      </c>
      <c r="L7" s="202">
        <v>2.5714285714285716</v>
      </c>
      <c r="M7" s="202">
        <v>3.142857142857143</v>
      </c>
      <c r="N7" s="202">
        <v>3.142857142857143</v>
      </c>
      <c r="O7" s="202">
        <v>3</v>
      </c>
      <c r="P7" s="202">
        <v>3.5714285714285716</v>
      </c>
      <c r="Q7" s="202">
        <v>3.142857142857143</v>
      </c>
      <c r="R7" s="236">
        <v>3.4285714285714284</v>
      </c>
    </row>
    <row r="8" spans="2:18" ht="12.75">
      <c r="B8" s="235" t="s">
        <v>186</v>
      </c>
      <c r="C8" s="200">
        <v>1</v>
      </c>
      <c r="D8" s="202">
        <v>5</v>
      </c>
      <c r="E8" s="202">
        <v>5</v>
      </c>
      <c r="F8" s="202">
        <v>5</v>
      </c>
      <c r="G8" s="202">
        <v>5</v>
      </c>
      <c r="H8" s="202">
        <v>5</v>
      </c>
      <c r="I8" s="202">
        <v>5</v>
      </c>
      <c r="J8" s="202">
        <v>5</v>
      </c>
      <c r="K8" s="202">
        <v>4</v>
      </c>
      <c r="L8" s="202">
        <v>4</v>
      </c>
      <c r="M8" s="202">
        <v>4</v>
      </c>
      <c r="N8" s="202">
        <v>4</v>
      </c>
      <c r="O8" s="202">
        <v>4</v>
      </c>
      <c r="P8" s="202">
        <v>4</v>
      </c>
      <c r="Q8" s="202">
        <v>4</v>
      </c>
      <c r="R8" s="236">
        <v>4</v>
      </c>
    </row>
    <row r="9" spans="2:18" ht="12.75">
      <c r="B9" s="235" t="s">
        <v>187</v>
      </c>
      <c r="C9" s="200">
        <v>4</v>
      </c>
      <c r="D9" s="202">
        <v>3.3333333333333335</v>
      </c>
      <c r="E9" s="202">
        <v>4.333333333333333</v>
      </c>
      <c r="F9" s="202">
        <v>4.333333333333333</v>
      </c>
      <c r="G9" s="202">
        <v>3.6666666666666665</v>
      </c>
      <c r="H9" s="202">
        <v>3.3333333333333335</v>
      </c>
      <c r="I9" s="202">
        <v>3.6666666666666665</v>
      </c>
      <c r="J9" s="202">
        <v>4</v>
      </c>
      <c r="K9" s="202">
        <v>3</v>
      </c>
      <c r="L9" s="202">
        <v>2.3333333333333335</v>
      </c>
      <c r="M9" s="202">
        <v>2.6666666666666665</v>
      </c>
      <c r="N9" s="202">
        <v>2.5</v>
      </c>
      <c r="O9" s="202">
        <v>2.6666666666666665</v>
      </c>
      <c r="P9" s="202">
        <v>4</v>
      </c>
      <c r="Q9" s="202">
        <v>2.3333333333333335</v>
      </c>
      <c r="R9" s="236">
        <v>2</v>
      </c>
    </row>
    <row r="10" spans="2:18" ht="12.75">
      <c r="B10" s="235" t="s">
        <v>188</v>
      </c>
      <c r="C10" s="200">
        <v>1</v>
      </c>
      <c r="D10" s="202">
        <v>5</v>
      </c>
      <c r="E10" s="202">
        <v>5</v>
      </c>
      <c r="F10" s="202">
        <v>4</v>
      </c>
      <c r="G10" s="202">
        <v>4</v>
      </c>
      <c r="H10" s="202">
        <v>4</v>
      </c>
      <c r="I10" s="202">
        <v>5</v>
      </c>
      <c r="J10" s="202">
        <v>4</v>
      </c>
      <c r="K10" s="202">
        <v>1</v>
      </c>
      <c r="L10" s="202">
        <v>4</v>
      </c>
      <c r="M10" s="202">
        <v>2</v>
      </c>
      <c r="N10" s="202">
        <v>3</v>
      </c>
      <c r="O10" s="202">
        <v>2</v>
      </c>
      <c r="P10" s="202">
        <v>2</v>
      </c>
      <c r="Q10" s="202">
        <v>1</v>
      </c>
      <c r="R10" s="236">
        <v>1</v>
      </c>
    </row>
    <row r="11" spans="2:18" ht="12.75">
      <c r="B11" s="235" t="s">
        <v>189</v>
      </c>
      <c r="C11" s="200">
        <v>2</v>
      </c>
      <c r="D11" s="202">
        <v>4.5</v>
      </c>
      <c r="E11" s="202">
        <v>4.5</v>
      </c>
      <c r="F11" s="202">
        <v>3.5</v>
      </c>
      <c r="G11" s="202">
        <v>4.5</v>
      </c>
      <c r="H11" s="202">
        <v>4</v>
      </c>
      <c r="I11" s="202">
        <v>3.5</v>
      </c>
      <c r="J11" s="202">
        <v>4.5</v>
      </c>
      <c r="K11" s="202">
        <v>4.5</v>
      </c>
      <c r="L11" s="202">
        <v>4</v>
      </c>
      <c r="M11" s="202">
        <v>2.5</v>
      </c>
      <c r="N11" s="202">
        <v>3</v>
      </c>
      <c r="O11" s="202">
        <v>4</v>
      </c>
      <c r="P11" s="202">
        <v>3.5</v>
      </c>
      <c r="Q11" s="202">
        <v>3</v>
      </c>
      <c r="R11" s="236">
        <v>3.5</v>
      </c>
    </row>
    <row r="12" spans="2:18" ht="12.75">
      <c r="B12" s="235" t="s">
        <v>190</v>
      </c>
      <c r="C12" s="200">
        <v>8</v>
      </c>
      <c r="D12" s="202">
        <v>4</v>
      </c>
      <c r="E12" s="202">
        <v>4</v>
      </c>
      <c r="F12" s="202">
        <v>3.375</v>
      </c>
      <c r="G12" s="202">
        <v>3.875</v>
      </c>
      <c r="H12" s="202">
        <v>3</v>
      </c>
      <c r="I12" s="202">
        <v>2.875</v>
      </c>
      <c r="J12" s="202">
        <v>3.875</v>
      </c>
      <c r="K12" s="202">
        <v>2.875</v>
      </c>
      <c r="L12" s="202">
        <v>2.125</v>
      </c>
      <c r="M12" s="202">
        <v>3.125</v>
      </c>
      <c r="N12" s="202">
        <v>3.625</v>
      </c>
      <c r="O12" s="202">
        <v>2.5</v>
      </c>
      <c r="P12" s="202">
        <v>3.125</v>
      </c>
      <c r="Q12" s="202">
        <v>2.142857142857143</v>
      </c>
      <c r="R12" s="236">
        <v>2.75</v>
      </c>
    </row>
    <row r="13" spans="2:18" ht="12.75">
      <c r="B13" s="235" t="s">
        <v>191</v>
      </c>
      <c r="C13" s="200">
        <v>1</v>
      </c>
      <c r="D13" s="202">
        <v>3</v>
      </c>
      <c r="E13" s="202">
        <v>2</v>
      </c>
      <c r="F13" s="202">
        <v>3</v>
      </c>
      <c r="G13" s="202">
        <v>2</v>
      </c>
      <c r="H13" s="202">
        <v>3</v>
      </c>
      <c r="I13" s="202">
        <v>3</v>
      </c>
      <c r="J13" s="202">
        <v>4</v>
      </c>
      <c r="K13" s="202">
        <v>3</v>
      </c>
      <c r="L13" s="202">
        <v>3</v>
      </c>
      <c r="M13" s="202">
        <v>1</v>
      </c>
      <c r="N13" s="202">
        <v>2</v>
      </c>
      <c r="O13" s="205" t="s">
        <v>230</v>
      </c>
      <c r="P13" s="202">
        <v>1</v>
      </c>
      <c r="Q13" s="202">
        <v>1</v>
      </c>
      <c r="R13" s="236">
        <v>1</v>
      </c>
    </row>
    <row r="14" spans="2:18" ht="12.75">
      <c r="B14" s="235" t="s">
        <v>192</v>
      </c>
      <c r="C14" s="200">
        <v>7</v>
      </c>
      <c r="D14" s="202">
        <v>4.571428571428571</v>
      </c>
      <c r="E14" s="202">
        <v>4.142857142857143</v>
      </c>
      <c r="F14" s="202">
        <v>4.285714285714286</v>
      </c>
      <c r="G14" s="202">
        <v>4.142857142857143</v>
      </c>
      <c r="H14" s="202">
        <v>3.6666666666666665</v>
      </c>
      <c r="I14" s="202">
        <v>3.8333333333333335</v>
      </c>
      <c r="J14" s="202">
        <v>4</v>
      </c>
      <c r="K14" s="202">
        <v>3.857142857142857</v>
      </c>
      <c r="L14" s="202">
        <v>3.7142857142857144</v>
      </c>
      <c r="M14" s="202">
        <v>3.857142857142857</v>
      </c>
      <c r="N14" s="202">
        <v>3.7142857142857144</v>
      </c>
      <c r="O14" s="202">
        <v>3.4285714285714284</v>
      </c>
      <c r="P14" s="202">
        <v>3.142857142857143</v>
      </c>
      <c r="Q14" s="202">
        <v>2.7142857142857144</v>
      </c>
      <c r="R14" s="236">
        <v>2.857142857142857</v>
      </c>
    </row>
    <row r="15" spans="2:18" ht="12.75">
      <c r="B15" s="235" t="s">
        <v>193</v>
      </c>
      <c r="C15" s="200">
        <v>2</v>
      </c>
      <c r="D15" s="202">
        <v>4.5</v>
      </c>
      <c r="E15" s="202">
        <v>4.5</v>
      </c>
      <c r="F15" s="202">
        <v>4.5</v>
      </c>
      <c r="G15" s="202">
        <v>3.5</v>
      </c>
      <c r="H15" s="202">
        <v>4.5</v>
      </c>
      <c r="I15" s="202">
        <v>4</v>
      </c>
      <c r="J15" s="202">
        <v>4</v>
      </c>
      <c r="K15" s="202">
        <v>3.5</v>
      </c>
      <c r="L15" s="202">
        <v>4.5</v>
      </c>
      <c r="M15" s="202">
        <v>4.5</v>
      </c>
      <c r="N15" s="202">
        <v>3.5</v>
      </c>
      <c r="O15" s="202">
        <v>3.5</v>
      </c>
      <c r="P15" s="202">
        <v>3</v>
      </c>
      <c r="Q15" s="202">
        <v>4</v>
      </c>
      <c r="R15" s="236">
        <v>3.5</v>
      </c>
    </row>
    <row r="16" spans="2:18" ht="12.75">
      <c r="B16" s="235" t="s">
        <v>194</v>
      </c>
      <c r="C16" s="200">
        <v>3</v>
      </c>
      <c r="D16" s="202">
        <v>4</v>
      </c>
      <c r="E16" s="202">
        <v>3.6666666666666665</v>
      </c>
      <c r="F16" s="202">
        <v>3.3333333333333335</v>
      </c>
      <c r="G16" s="202">
        <v>3.3333333333333335</v>
      </c>
      <c r="H16" s="202">
        <v>3.3333333333333335</v>
      </c>
      <c r="I16" s="202">
        <v>3.3333333333333335</v>
      </c>
      <c r="J16" s="202">
        <v>2.3333333333333335</v>
      </c>
      <c r="K16" s="202">
        <v>2.6666666666666665</v>
      </c>
      <c r="L16" s="202">
        <v>2.6666666666666665</v>
      </c>
      <c r="M16" s="202">
        <v>3.3333333333333335</v>
      </c>
      <c r="N16" s="202">
        <v>3</v>
      </c>
      <c r="O16" s="202">
        <v>3.3333333333333335</v>
      </c>
      <c r="P16" s="202">
        <v>2</v>
      </c>
      <c r="Q16" s="202">
        <v>1.6666666666666667</v>
      </c>
      <c r="R16" s="236">
        <v>1.3333333333333333</v>
      </c>
    </row>
    <row r="17" spans="2:18" ht="12.75">
      <c r="B17" s="235" t="s">
        <v>195</v>
      </c>
      <c r="C17" s="200">
        <v>1</v>
      </c>
      <c r="D17" s="203" t="s">
        <v>230</v>
      </c>
      <c r="E17" s="203" t="s">
        <v>230</v>
      </c>
      <c r="F17" s="203" t="s">
        <v>230</v>
      </c>
      <c r="G17" s="203" t="s">
        <v>230</v>
      </c>
      <c r="H17" s="203" t="s">
        <v>230</v>
      </c>
      <c r="I17" s="203" t="s">
        <v>230</v>
      </c>
      <c r="J17" s="203" t="s">
        <v>230</v>
      </c>
      <c r="K17" s="203" t="s">
        <v>230</v>
      </c>
      <c r="L17" s="203" t="s">
        <v>230</v>
      </c>
      <c r="M17" s="203" t="s">
        <v>230</v>
      </c>
      <c r="N17" s="203" t="s">
        <v>230</v>
      </c>
      <c r="O17" s="203" t="s">
        <v>230</v>
      </c>
      <c r="P17" s="203" t="s">
        <v>230</v>
      </c>
      <c r="Q17" s="203" t="s">
        <v>230</v>
      </c>
      <c r="R17" s="237" t="s">
        <v>230</v>
      </c>
    </row>
    <row r="18" spans="2:18" ht="12.75">
      <c r="B18" s="235" t="s">
        <v>196</v>
      </c>
      <c r="C18" s="200">
        <v>8</v>
      </c>
      <c r="D18" s="202">
        <v>4.571428571428571</v>
      </c>
      <c r="E18" s="202">
        <v>4.571428571428571</v>
      </c>
      <c r="F18" s="202">
        <v>4.857142857142857</v>
      </c>
      <c r="G18" s="202">
        <v>4.857142857142857</v>
      </c>
      <c r="H18" s="202">
        <v>4.428571428571429</v>
      </c>
      <c r="I18" s="202">
        <v>4.714285714285714</v>
      </c>
      <c r="J18" s="202">
        <v>4.571428571428571</v>
      </c>
      <c r="K18" s="202">
        <v>3.857142857142857</v>
      </c>
      <c r="L18" s="202">
        <v>4.285714285714286</v>
      </c>
      <c r="M18" s="202">
        <v>4.428571428571429</v>
      </c>
      <c r="N18" s="202">
        <v>3.5</v>
      </c>
      <c r="O18" s="202">
        <v>4.833333333333333</v>
      </c>
      <c r="P18" s="202">
        <v>3.857142857142857</v>
      </c>
      <c r="Q18" s="202">
        <v>4.666666666666667</v>
      </c>
      <c r="R18" s="236">
        <v>4</v>
      </c>
    </row>
    <row r="19" spans="2:18" ht="12.75">
      <c r="B19" s="235" t="s">
        <v>197</v>
      </c>
      <c r="C19" s="200">
        <v>1</v>
      </c>
      <c r="D19" s="202">
        <v>5</v>
      </c>
      <c r="E19" s="202">
        <v>5</v>
      </c>
      <c r="F19" s="202">
        <v>5</v>
      </c>
      <c r="G19" s="202">
        <v>5</v>
      </c>
      <c r="H19" s="202">
        <v>5</v>
      </c>
      <c r="I19" s="202">
        <v>5</v>
      </c>
      <c r="J19" s="202">
        <v>5</v>
      </c>
      <c r="K19" s="202">
        <v>5</v>
      </c>
      <c r="L19" s="202">
        <v>5</v>
      </c>
      <c r="M19" s="202">
        <v>5</v>
      </c>
      <c r="N19" s="202">
        <v>5</v>
      </c>
      <c r="O19" s="202">
        <v>4</v>
      </c>
      <c r="P19" s="202">
        <v>5</v>
      </c>
      <c r="Q19" s="202">
        <v>5</v>
      </c>
      <c r="R19" s="236">
        <v>4</v>
      </c>
    </row>
    <row r="20" spans="2:18" ht="12.75">
      <c r="B20" s="235" t="s">
        <v>198</v>
      </c>
      <c r="C20" s="200">
        <v>4</v>
      </c>
      <c r="D20" s="202">
        <v>5</v>
      </c>
      <c r="E20" s="202">
        <v>5</v>
      </c>
      <c r="F20" s="202">
        <v>5</v>
      </c>
      <c r="G20" s="202">
        <v>4</v>
      </c>
      <c r="H20" s="202">
        <v>4.666666666666667</v>
      </c>
      <c r="I20" s="202">
        <v>4.666666666666667</v>
      </c>
      <c r="J20" s="202">
        <v>4.666666666666667</v>
      </c>
      <c r="K20" s="202">
        <v>4.666666666666667</v>
      </c>
      <c r="L20" s="202">
        <v>3.6666666666666665</v>
      </c>
      <c r="M20" s="202">
        <v>3.5</v>
      </c>
      <c r="N20" s="202">
        <v>4</v>
      </c>
      <c r="O20" s="202">
        <v>4</v>
      </c>
      <c r="P20" s="202">
        <v>5</v>
      </c>
      <c r="Q20" s="202">
        <v>2.5</v>
      </c>
      <c r="R20" s="236">
        <v>2</v>
      </c>
    </row>
    <row r="21" spans="2:18" ht="12.75">
      <c r="B21" s="235" t="s">
        <v>199</v>
      </c>
      <c r="C21" s="200">
        <v>2</v>
      </c>
      <c r="D21" s="202">
        <v>5</v>
      </c>
      <c r="E21" s="202">
        <v>5</v>
      </c>
      <c r="F21" s="202">
        <v>4.5</v>
      </c>
      <c r="G21" s="202">
        <v>5</v>
      </c>
      <c r="H21" s="202">
        <v>5</v>
      </c>
      <c r="I21" s="202">
        <v>5</v>
      </c>
      <c r="J21" s="202">
        <v>5</v>
      </c>
      <c r="K21" s="202">
        <v>5</v>
      </c>
      <c r="L21" s="202">
        <v>3.5</v>
      </c>
      <c r="M21" s="202">
        <v>5</v>
      </c>
      <c r="N21" s="202">
        <v>5</v>
      </c>
      <c r="O21" s="202">
        <v>3.5</v>
      </c>
      <c r="P21" s="202">
        <v>5</v>
      </c>
      <c r="Q21" s="202">
        <v>3</v>
      </c>
      <c r="R21" s="236">
        <v>5</v>
      </c>
    </row>
    <row r="22" spans="2:18" ht="12.75">
      <c r="B22" s="235" t="s">
        <v>200</v>
      </c>
      <c r="C22" s="200">
        <v>1</v>
      </c>
      <c r="D22" s="202">
        <v>5</v>
      </c>
      <c r="E22" s="202">
        <v>5</v>
      </c>
      <c r="F22" s="202">
        <v>5</v>
      </c>
      <c r="G22" s="202">
        <v>5</v>
      </c>
      <c r="H22" s="202">
        <v>5</v>
      </c>
      <c r="I22" s="202">
        <v>5</v>
      </c>
      <c r="J22" s="202">
        <v>5</v>
      </c>
      <c r="K22" s="202">
        <v>4</v>
      </c>
      <c r="L22" s="202">
        <v>4</v>
      </c>
      <c r="M22" s="202">
        <v>4</v>
      </c>
      <c r="N22" s="202">
        <v>4</v>
      </c>
      <c r="O22" s="202">
        <v>4</v>
      </c>
      <c r="P22" s="202">
        <v>4</v>
      </c>
      <c r="Q22" s="202">
        <v>4</v>
      </c>
      <c r="R22" s="236">
        <v>4</v>
      </c>
    </row>
    <row r="23" spans="2:18" ht="12.75">
      <c r="B23" s="235" t="s">
        <v>201</v>
      </c>
      <c r="C23" s="200">
        <v>2</v>
      </c>
      <c r="D23" s="202">
        <v>3.5</v>
      </c>
      <c r="E23" s="202">
        <v>4</v>
      </c>
      <c r="F23" s="202">
        <v>3</v>
      </c>
      <c r="G23" s="202">
        <v>3</v>
      </c>
      <c r="H23" s="202">
        <v>3.5</v>
      </c>
      <c r="I23" s="202">
        <v>3</v>
      </c>
      <c r="J23" s="202">
        <v>3</v>
      </c>
      <c r="K23" s="202">
        <v>3</v>
      </c>
      <c r="L23" s="202">
        <v>2</v>
      </c>
      <c r="M23" s="202">
        <v>3.5</v>
      </c>
      <c r="N23" s="202">
        <v>3</v>
      </c>
      <c r="O23" s="202">
        <v>3</v>
      </c>
      <c r="P23" s="202">
        <v>2</v>
      </c>
      <c r="Q23" s="202">
        <v>2</v>
      </c>
      <c r="R23" s="236">
        <v>2.5</v>
      </c>
    </row>
    <row r="24" spans="2:18" ht="12.75">
      <c r="B24" s="235" t="s">
        <v>202</v>
      </c>
      <c r="C24" s="200">
        <v>1</v>
      </c>
      <c r="D24" s="202">
        <v>3</v>
      </c>
      <c r="E24" s="202">
        <v>5</v>
      </c>
      <c r="F24" s="202">
        <v>4</v>
      </c>
      <c r="G24" s="202">
        <v>5</v>
      </c>
      <c r="H24" s="202">
        <v>4</v>
      </c>
      <c r="I24" s="202">
        <v>3</v>
      </c>
      <c r="J24" s="202">
        <v>5</v>
      </c>
      <c r="K24" s="202">
        <v>4</v>
      </c>
      <c r="L24" s="202">
        <v>4</v>
      </c>
      <c r="M24" s="202">
        <v>1</v>
      </c>
      <c r="N24" s="202">
        <v>2</v>
      </c>
      <c r="O24" s="202">
        <v>2</v>
      </c>
      <c r="P24" s="202">
        <v>2</v>
      </c>
      <c r="Q24" s="202">
        <v>2</v>
      </c>
      <c r="R24" s="236">
        <v>2</v>
      </c>
    </row>
    <row r="25" spans="2:18" ht="12.75">
      <c r="B25" s="235" t="s">
        <v>203</v>
      </c>
      <c r="C25" s="200">
        <v>1</v>
      </c>
      <c r="D25" s="202">
        <v>3</v>
      </c>
      <c r="E25" s="202">
        <v>4</v>
      </c>
      <c r="F25" s="202">
        <v>3</v>
      </c>
      <c r="G25" s="202">
        <v>4</v>
      </c>
      <c r="H25" s="202">
        <v>4</v>
      </c>
      <c r="I25" s="202">
        <v>2</v>
      </c>
      <c r="J25" s="202">
        <v>3</v>
      </c>
      <c r="K25" s="202">
        <v>4</v>
      </c>
      <c r="L25" s="202">
        <v>4</v>
      </c>
      <c r="M25" s="202">
        <v>2</v>
      </c>
      <c r="N25" s="202">
        <v>2</v>
      </c>
      <c r="O25" s="202">
        <v>3</v>
      </c>
      <c r="P25" s="202">
        <v>2</v>
      </c>
      <c r="Q25" s="202">
        <v>3</v>
      </c>
      <c r="R25" s="236">
        <v>1</v>
      </c>
    </row>
    <row r="26" spans="2:18" ht="12.75">
      <c r="B26" s="235" t="s">
        <v>204</v>
      </c>
      <c r="C26" s="200">
        <v>1</v>
      </c>
      <c r="D26" s="202">
        <v>1</v>
      </c>
      <c r="E26" s="202">
        <v>2</v>
      </c>
      <c r="F26" s="202">
        <v>2</v>
      </c>
      <c r="G26" s="202">
        <v>1</v>
      </c>
      <c r="H26" s="202">
        <v>2</v>
      </c>
      <c r="I26" s="202">
        <v>2</v>
      </c>
      <c r="J26" s="202">
        <v>3</v>
      </c>
      <c r="K26" s="202">
        <v>2</v>
      </c>
      <c r="L26" s="202">
        <v>1</v>
      </c>
      <c r="M26" s="202">
        <v>1</v>
      </c>
      <c r="N26" s="202">
        <v>1</v>
      </c>
      <c r="O26" s="202">
        <v>2</v>
      </c>
      <c r="P26" s="202">
        <v>1</v>
      </c>
      <c r="Q26" s="202">
        <v>1</v>
      </c>
      <c r="R26" s="236">
        <v>1</v>
      </c>
    </row>
    <row r="27" spans="2:18" ht="12.75">
      <c r="B27" s="235" t="s">
        <v>205</v>
      </c>
      <c r="C27" s="200">
        <v>4</v>
      </c>
      <c r="D27" s="202">
        <v>4.333333333333333</v>
      </c>
      <c r="E27" s="202">
        <v>4.666666666666667</v>
      </c>
      <c r="F27" s="202">
        <v>4</v>
      </c>
      <c r="G27" s="202">
        <v>4</v>
      </c>
      <c r="H27" s="202">
        <v>3.3333333333333335</v>
      </c>
      <c r="I27" s="202">
        <v>3.6666666666666665</v>
      </c>
      <c r="J27" s="202">
        <v>5</v>
      </c>
      <c r="K27" s="202">
        <v>3</v>
      </c>
      <c r="L27" s="202">
        <v>4</v>
      </c>
      <c r="M27" s="202">
        <v>3</v>
      </c>
      <c r="N27" s="202">
        <v>3.3333333333333335</v>
      </c>
      <c r="O27" s="202">
        <v>3</v>
      </c>
      <c r="P27" s="202">
        <v>3</v>
      </c>
      <c r="Q27" s="202">
        <v>1.6666666666666667</v>
      </c>
      <c r="R27" s="236">
        <v>2.3333333333333335</v>
      </c>
    </row>
    <row r="28" spans="2:18" ht="12.75">
      <c r="B28" s="235" t="s">
        <v>206</v>
      </c>
      <c r="C28" s="200">
        <v>2</v>
      </c>
      <c r="D28" s="202">
        <v>4</v>
      </c>
      <c r="E28" s="202">
        <v>4.5</v>
      </c>
      <c r="F28" s="202">
        <v>4.5</v>
      </c>
      <c r="G28" s="202">
        <v>4</v>
      </c>
      <c r="H28" s="202">
        <v>4.5</v>
      </c>
      <c r="I28" s="202">
        <v>4.5</v>
      </c>
      <c r="J28" s="202">
        <v>4.5</v>
      </c>
      <c r="K28" s="202">
        <v>4</v>
      </c>
      <c r="L28" s="202">
        <v>4.5</v>
      </c>
      <c r="M28" s="202">
        <v>4.5</v>
      </c>
      <c r="N28" s="202">
        <v>4</v>
      </c>
      <c r="O28" s="202">
        <v>4</v>
      </c>
      <c r="P28" s="202">
        <v>3</v>
      </c>
      <c r="Q28" s="202">
        <v>3.5</v>
      </c>
      <c r="R28" s="236">
        <v>4</v>
      </c>
    </row>
    <row r="29" spans="2:18" ht="12.75">
      <c r="B29" s="235" t="s">
        <v>207</v>
      </c>
      <c r="C29" s="200">
        <v>1</v>
      </c>
      <c r="D29" s="202">
        <v>5</v>
      </c>
      <c r="E29" s="202">
        <v>5</v>
      </c>
      <c r="F29" s="202">
        <v>5</v>
      </c>
      <c r="G29" s="202">
        <v>5</v>
      </c>
      <c r="H29" s="202">
        <v>5</v>
      </c>
      <c r="I29" s="202">
        <v>5</v>
      </c>
      <c r="J29" s="202">
        <v>5</v>
      </c>
      <c r="K29" s="202">
        <v>5</v>
      </c>
      <c r="L29" s="202">
        <v>5</v>
      </c>
      <c r="M29" s="202">
        <v>4</v>
      </c>
      <c r="N29" s="202">
        <v>3</v>
      </c>
      <c r="O29" s="202">
        <v>5</v>
      </c>
      <c r="P29" s="202">
        <v>3</v>
      </c>
      <c r="Q29" s="202">
        <v>4</v>
      </c>
      <c r="R29" s="236">
        <v>4</v>
      </c>
    </row>
    <row r="30" spans="2:18" ht="12.75">
      <c r="B30" s="235" t="s">
        <v>208</v>
      </c>
      <c r="C30" s="200">
        <v>1</v>
      </c>
      <c r="D30" s="202">
        <v>4</v>
      </c>
      <c r="E30" s="202">
        <v>4</v>
      </c>
      <c r="F30" s="202">
        <v>5</v>
      </c>
      <c r="G30" s="202">
        <v>5</v>
      </c>
      <c r="H30" s="202">
        <v>5</v>
      </c>
      <c r="I30" s="202">
        <v>5</v>
      </c>
      <c r="J30" s="202">
        <v>3</v>
      </c>
      <c r="K30" s="202">
        <v>3</v>
      </c>
      <c r="L30" s="202">
        <v>4</v>
      </c>
      <c r="M30" s="202">
        <v>3</v>
      </c>
      <c r="N30" s="202">
        <v>3</v>
      </c>
      <c r="O30" s="202">
        <v>4</v>
      </c>
      <c r="P30" s="202">
        <v>3</v>
      </c>
      <c r="Q30" s="202">
        <v>3</v>
      </c>
      <c r="R30" s="236">
        <v>3</v>
      </c>
    </row>
    <row r="31" spans="2:18" ht="12.75">
      <c r="B31" s="235" t="s">
        <v>209</v>
      </c>
      <c r="C31" s="200">
        <v>3</v>
      </c>
      <c r="D31" s="202">
        <v>4.666666666666667</v>
      </c>
      <c r="E31" s="202">
        <v>4.666666666666667</v>
      </c>
      <c r="F31" s="202">
        <v>4.666666666666667</v>
      </c>
      <c r="G31" s="202">
        <v>4.666666666666667</v>
      </c>
      <c r="H31" s="202">
        <v>4.666666666666667</v>
      </c>
      <c r="I31" s="202">
        <v>4.333333333333333</v>
      </c>
      <c r="J31" s="202">
        <v>4</v>
      </c>
      <c r="K31" s="202">
        <v>4.666666666666667</v>
      </c>
      <c r="L31" s="202">
        <v>3.6666666666666665</v>
      </c>
      <c r="M31" s="202">
        <v>3.3333333333333335</v>
      </c>
      <c r="N31" s="202">
        <v>4</v>
      </c>
      <c r="O31" s="202">
        <v>3.6666666666666665</v>
      </c>
      <c r="P31" s="202">
        <v>4</v>
      </c>
      <c r="Q31" s="202">
        <v>4.333333333333333</v>
      </c>
      <c r="R31" s="236">
        <v>2.6666666666666665</v>
      </c>
    </row>
    <row r="32" spans="2:18" ht="12.75">
      <c r="B32" s="235" t="s">
        <v>210</v>
      </c>
      <c r="C32" s="200">
        <v>8</v>
      </c>
      <c r="D32" s="202">
        <v>4.5</v>
      </c>
      <c r="E32" s="202">
        <v>4.625</v>
      </c>
      <c r="F32" s="202">
        <v>4.5</v>
      </c>
      <c r="G32" s="202">
        <v>4.5</v>
      </c>
      <c r="H32" s="202">
        <v>4.25</v>
      </c>
      <c r="I32" s="202">
        <v>4.25</v>
      </c>
      <c r="J32" s="202">
        <v>4</v>
      </c>
      <c r="K32" s="202">
        <v>4</v>
      </c>
      <c r="L32" s="202">
        <v>3.5</v>
      </c>
      <c r="M32" s="202">
        <v>3.375</v>
      </c>
      <c r="N32" s="202">
        <v>3.4285714285714284</v>
      </c>
      <c r="O32" s="202">
        <v>3.625</v>
      </c>
      <c r="P32" s="202">
        <v>3.2857142857142856</v>
      </c>
      <c r="Q32" s="202">
        <v>3.5</v>
      </c>
      <c r="R32" s="236">
        <v>2.5714285714285716</v>
      </c>
    </row>
    <row r="33" spans="2:18" ht="12.75">
      <c r="B33" s="235" t="s">
        <v>211</v>
      </c>
      <c r="C33" s="200">
        <v>3</v>
      </c>
      <c r="D33" s="202">
        <v>5</v>
      </c>
      <c r="E33" s="202">
        <v>4.666666666666667</v>
      </c>
      <c r="F33" s="202">
        <v>4</v>
      </c>
      <c r="G33" s="202">
        <v>4</v>
      </c>
      <c r="H33" s="202">
        <v>4</v>
      </c>
      <c r="I33" s="202">
        <v>4.333333333333333</v>
      </c>
      <c r="J33" s="202">
        <v>4</v>
      </c>
      <c r="K33" s="202">
        <v>4.333333333333333</v>
      </c>
      <c r="L33" s="202">
        <v>4.333333333333333</v>
      </c>
      <c r="M33" s="202">
        <v>3.6666666666666665</v>
      </c>
      <c r="N33" s="202">
        <v>4</v>
      </c>
      <c r="O33" s="202">
        <v>3.3333333333333335</v>
      </c>
      <c r="P33" s="202">
        <v>3</v>
      </c>
      <c r="Q33" s="202">
        <v>2.6666666666666665</v>
      </c>
      <c r="R33" s="236">
        <v>3.3333333333333335</v>
      </c>
    </row>
    <row r="34" spans="2:18" ht="12.75">
      <c r="B34" s="235" t="s">
        <v>212</v>
      </c>
      <c r="C34" s="200">
        <v>7</v>
      </c>
      <c r="D34" s="202">
        <v>4</v>
      </c>
      <c r="E34" s="202">
        <v>3.142857142857143</v>
      </c>
      <c r="F34" s="202">
        <v>4.142857142857143</v>
      </c>
      <c r="G34" s="202">
        <v>3.142857142857143</v>
      </c>
      <c r="H34" s="202">
        <v>3.142857142857143</v>
      </c>
      <c r="I34" s="202">
        <v>3.7142857142857144</v>
      </c>
      <c r="J34" s="202">
        <v>3.2857142857142856</v>
      </c>
      <c r="K34" s="202">
        <v>3.142857142857143</v>
      </c>
      <c r="L34" s="202">
        <v>3.857142857142857</v>
      </c>
      <c r="M34" s="202">
        <v>3.5714285714285716</v>
      </c>
      <c r="N34" s="202">
        <v>3.2857142857142856</v>
      </c>
      <c r="O34" s="202">
        <v>2.857142857142857</v>
      </c>
      <c r="P34" s="202">
        <v>2.7142857142857144</v>
      </c>
      <c r="Q34" s="202">
        <v>3.2857142857142856</v>
      </c>
      <c r="R34" s="236">
        <v>2.7142857142857144</v>
      </c>
    </row>
    <row r="35" spans="2:18" ht="12.75">
      <c r="B35" s="235" t="s">
        <v>213</v>
      </c>
      <c r="C35" s="200">
        <v>4</v>
      </c>
      <c r="D35" s="202">
        <v>4.5</v>
      </c>
      <c r="E35" s="202">
        <v>4.25</v>
      </c>
      <c r="F35" s="202">
        <v>4.25</v>
      </c>
      <c r="G35" s="202">
        <v>4.5</v>
      </c>
      <c r="H35" s="202">
        <v>4.25</v>
      </c>
      <c r="I35" s="202">
        <v>4</v>
      </c>
      <c r="J35" s="202">
        <v>3.5</v>
      </c>
      <c r="K35" s="202">
        <v>4.25</v>
      </c>
      <c r="L35" s="202">
        <v>2.5</v>
      </c>
      <c r="M35" s="202">
        <v>3.25</v>
      </c>
      <c r="N35" s="202">
        <v>3.5</v>
      </c>
      <c r="O35" s="202">
        <v>2.25</v>
      </c>
      <c r="P35" s="202">
        <v>3.5</v>
      </c>
      <c r="Q35" s="202">
        <v>1.5</v>
      </c>
      <c r="R35" s="236">
        <v>2</v>
      </c>
    </row>
    <row r="36" spans="2:18" ht="12.75">
      <c r="B36" s="235" t="s">
        <v>214</v>
      </c>
      <c r="C36" s="200">
        <v>2</v>
      </c>
      <c r="D36" s="202">
        <v>4.5</v>
      </c>
      <c r="E36" s="202">
        <v>4.5</v>
      </c>
      <c r="F36" s="202">
        <v>5</v>
      </c>
      <c r="G36" s="202">
        <v>5</v>
      </c>
      <c r="H36" s="202">
        <v>5</v>
      </c>
      <c r="I36" s="202">
        <v>5</v>
      </c>
      <c r="J36" s="202">
        <v>3.5</v>
      </c>
      <c r="K36" s="202">
        <v>3.5</v>
      </c>
      <c r="L36" s="202">
        <v>4</v>
      </c>
      <c r="M36" s="202">
        <v>3</v>
      </c>
      <c r="N36" s="202">
        <v>3</v>
      </c>
      <c r="O36" s="202">
        <v>4</v>
      </c>
      <c r="P36" s="202">
        <v>3</v>
      </c>
      <c r="Q36" s="202">
        <v>3</v>
      </c>
      <c r="R36" s="236">
        <v>3</v>
      </c>
    </row>
    <row r="37" spans="2:18" ht="12.75">
      <c r="B37" s="235" t="s">
        <v>215</v>
      </c>
      <c r="C37" s="200">
        <v>12</v>
      </c>
      <c r="D37" s="202">
        <v>4.333333333333333</v>
      </c>
      <c r="E37" s="202">
        <v>4.416666666666667</v>
      </c>
      <c r="F37" s="202">
        <v>4.25</v>
      </c>
      <c r="G37" s="202">
        <v>4.083333333333333</v>
      </c>
      <c r="H37" s="202">
        <v>3.5833333333333335</v>
      </c>
      <c r="I37" s="202">
        <v>4</v>
      </c>
      <c r="J37" s="202">
        <v>3.909090909090909</v>
      </c>
      <c r="K37" s="202">
        <v>3.4545454545454546</v>
      </c>
      <c r="L37" s="202">
        <v>3.5833333333333335</v>
      </c>
      <c r="M37" s="202">
        <v>3.272727272727273</v>
      </c>
      <c r="N37" s="202">
        <v>3.272727272727273</v>
      </c>
      <c r="O37" s="202">
        <v>3.272727272727273</v>
      </c>
      <c r="P37" s="202">
        <v>3.5454545454545454</v>
      </c>
      <c r="Q37" s="202">
        <v>2.1818181818181817</v>
      </c>
      <c r="R37" s="236">
        <v>2.4545454545454546</v>
      </c>
    </row>
    <row r="38" spans="2:18" ht="12.75">
      <c r="B38" s="235" t="s">
        <v>216</v>
      </c>
      <c r="C38" s="200">
        <v>2</v>
      </c>
      <c r="D38" s="202">
        <v>4</v>
      </c>
      <c r="E38" s="202">
        <v>4</v>
      </c>
      <c r="F38" s="202">
        <v>4</v>
      </c>
      <c r="G38" s="202">
        <v>5</v>
      </c>
      <c r="H38" s="202">
        <v>3.5</v>
      </c>
      <c r="I38" s="202">
        <v>5</v>
      </c>
      <c r="J38" s="202">
        <v>4</v>
      </c>
      <c r="K38" s="202">
        <v>4</v>
      </c>
      <c r="L38" s="202">
        <v>4.5</v>
      </c>
      <c r="M38" s="202">
        <v>3.5</v>
      </c>
      <c r="N38" s="202">
        <v>3</v>
      </c>
      <c r="O38" s="202">
        <v>3.5</v>
      </c>
      <c r="P38" s="202">
        <v>2</v>
      </c>
      <c r="Q38" s="202">
        <v>2.5</v>
      </c>
      <c r="R38" s="236">
        <v>2</v>
      </c>
    </row>
    <row r="39" spans="2:18" ht="12.75">
      <c r="B39" s="235" t="s">
        <v>217</v>
      </c>
      <c r="C39" s="200">
        <v>1</v>
      </c>
      <c r="D39" s="202">
        <v>3</v>
      </c>
      <c r="E39" s="202">
        <v>4</v>
      </c>
      <c r="F39" s="202">
        <v>3</v>
      </c>
      <c r="G39" s="202">
        <v>4</v>
      </c>
      <c r="H39" s="202">
        <v>4</v>
      </c>
      <c r="I39" s="202">
        <v>2</v>
      </c>
      <c r="J39" s="202">
        <v>3</v>
      </c>
      <c r="K39" s="202">
        <v>4</v>
      </c>
      <c r="L39" s="202">
        <v>4</v>
      </c>
      <c r="M39" s="202">
        <v>2</v>
      </c>
      <c r="N39" s="202">
        <v>2</v>
      </c>
      <c r="O39" s="202">
        <v>3</v>
      </c>
      <c r="P39" s="202">
        <v>2</v>
      </c>
      <c r="Q39" s="202">
        <v>3</v>
      </c>
      <c r="R39" s="236">
        <v>1</v>
      </c>
    </row>
    <row r="40" spans="2:18" ht="12.75">
      <c r="B40" s="235" t="s">
        <v>218</v>
      </c>
      <c r="C40" s="200">
        <v>3</v>
      </c>
      <c r="D40" s="202">
        <v>4.333333333333333</v>
      </c>
      <c r="E40" s="202">
        <v>4.666666666666667</v>
      </c>
      <c r="F40" s="202">
        <v>4.666666666666667</v>
      </c>
      <c r="G40" s="202">
        <v>4</v>
      </c>
      <c r="H40" s="202">
        <v>3.6666666666666665</v>
      </c>
      <c r="I40" s="202">
        <v>4.333333333333333</v>
      </c>
      <c r="J40" s="202">
        <v>4.333333333333333</v>
      </c>
      <c r="K40" s="202">
        <v>4.666666666666667</v>
      </c>
      <c r="L40" s="202">
        <v>3.6666666666666665</v>
      </c>
      <c r="M40" s="202">
        <v>3.6666666666666665</v>
      </c>
      <c r="N40" s="202">
        <v>3</v>
      </c>
      <c r="O40" s="202">
        <v>3.3333333333333335</v>
      </c>
      <c r="P40" s="202">
        <v>3</v>
      </c>
      <c r="Q40" s="202">
        <v>3</v>
      </c>
      <c r="R40" s="236">
        <v>2.6666666666666665</v>
      </c>
    </row>
    <row r="41" spans="2:18" ht="12.75">
      <c r="B41" s="235" t="s">
        <v>219</v>
      </c>
      <c r="C41" s="200">
        <v>2</v>
      </c>
      <c r="D41" s="202">
        <v>3.5</v>
      </c>
      <c r="E41" s="202">
        <v>4</v>
      </c>
      <c r="F41" s="202">
        <v>4</v>
      </c>
      <c r="G41" s="202">
        <v>3.5</v>
      </c>
      <c r="H41" s="202">
        <v>3</v>
      </c>
      <c r="I41" s="202">
        <v>4</v>
      </c>
      <c r="J41" s="202">
        <v>4.5</v>
      </c>
      <c r="K41" s="202">
        <v>4</v>
      </c>
      <c r="L41" s="202">
        <v>4</v>
      </c>
      <c r="M41" s="202">
        <v>3</v>
      </c>
      <c r="N41" s="202">
        <v>3.5</v>
      </c>
      <c r="O41" s="202">
        <v>2.5</v>
      </c>
      <c r="P41" s="202">
        <v>3</v>
      </c>
      <c r="Q41" s="202">
        <v>2.5</v>
      </c>
      <c r="R41" s="236">
        <v>2</v>
      </c>
    </row>
    <row r="42" spans="2:18" ht="12.75">
      <c r="B42" s="238" t="s">
        <v>220</v>
      </c>
      <c r="C42" s="239">
        <v>1</v>
      </c>
      <c r="D42" s="240">
        <v>5</v>
      </c>
      <c r="E42" s="240">
        <v>4</v>
      </c>
      <c r="F42" s="240">
        <v>5</v>
      </c>
      <c r="G42" s="240">
        <v>5</v>
      </c>
      <c r="H42" s="240">
        <v>5</v>
      </c>
      <c r="I42" s="240">
        <v>5</v>
      </c>
      <c r="J42" s="240">
        <v>4</v>
      </c>
      <c r="K42" s="240">
        <v>2</v>
      </c>
      <c r="L42" s="240">
        <v>3</v>
      </c>
      <c r="M42" s="240">
        <v>5</v>
      </c>
      <c r="N42" s="240">
        <v>4</v>
      </c>
      <c r="O42" s="240">
        <v>5</v>
      </c>
      <c r="P42" s="240">
        <v>3</v>
      </c>
      <c r="Q42" s="240">
        <v>5</v>
      </c>
      <c r="R42" s="241">
        <v>4</v>
      </c>
    </row>
    <row r="43" spans="2:11" ht="10.5" customHeight="1">
      <c r="B43" s="199"/>
      <c r="C43" s="199"/>
      <c r="D43" s="204"/>
      <c r="E43" s="204"/>
      <c r="F43" s="204"/>
      <c r="G43" s="204"/>
      <c r="H43" s="204"/>
      <c r="I43" s="204"/>
      <c r="J43" s="204"/>
      <c r="K43" s="204"/>
    </row>
    <row r="44" spans="2:11" ht="10.5" customHeight="1">
      <c r="B44" s="199"/>
      <c r="C44" s="199"/>
      <c r="D44" s="199"/>
      <c r="E44" s="199"/>
      <c r="F44" s="199"/>
      <c r="G44" s="199"/>
      <c r="H44" s="199"/>
      <c r="I44" s="199"/>
      <c r="J44" s="199"/>
      <c r="K44" s="204"/>
    </row>
    <row r="45" spans="2:18" ht="6.75" customHeight="1">
      <c r="B45" s="10"/>
      <c r="C45" s="11"/>
      <c r="D45" s="11"/>
      <c r="E45" s="151"/>
      <c r="F45" s="152"/>
      <c r="G45" s="151"/>
      <c r="H45" s="151"/>
      <c r="I45" s="151"/>
      <c r="J45" s="151"/>
      <c r="K45" s="151"/>
      <c r="L45" s="151"/>
      <c r="M45" s="151"/>
      <c r="N45" s="151"/>
      <c r="O45" s="151"/>
      <c r="P45" s="151"/>
      <c r="Q45" s="151"/>
      <c r="R45" s="153"/>
    </row>
    <row r="46" spans="2:18" ht="12.75">
      <c r="B46" s="233" t="s">
        <v>174</v>
      </c>
      <c r="C46" s="200" t="s">
        <v>178</v>
      </c>
      <c r="D46" s="201" t="s">
        <v>180</v>
      </c>
      <c r="E46" s="201" t="s">
        <v>179</v>
      </c>
      <c r="F46" s="201" t="s">
        <v>181</v>
      </c>
      <c r="G46" s="201" t="s">
        <v>182</v>
      </c>
      <c r="H46" s="201" t="s">
        <v>7</v>
      </c>
      <c r="I46" s="201" t="s">
        <v>183</v>
      </c>
      <c r="J46" s="201" t="s">
        <v>184</v>
      </c>
      <c r="K46" s="201" t="s">
        <v>223</v>
      </c>
      <c r="L46" s="232" t="s">
        <v>222</v>
      </c>
      <c r="M46" s="232" t="s">
        <v>224</v>
      </c>
      <c r="N46" s="232" t="s">
        <v>225</v>
      </c>
      <c r="O46" s="232" t="s">
        <v>226</v>
      </c>
      <c r="P46" s="232" t="s">
        <v>227</v>
      </c>
      <c r="Q46" s="232" t="s">
        <v>228</v>
      </c>
      <c r="R46" s="234" t="s">
        <v>229</v>
      </c>
    </row>
    <row r="47" spans="2:18" ht="12.75">
      <c r="B47" s="233" t="s">
        <v>136</v>
      </c>
      <c r="C47" s="230">
        <v>116</v>
      </c>
      <c r="D47" s="231">
        <v>4.23</v>
      </c>
      <c r="E47" s="231">
        <v>4.34</v>
      </c>
      <c r="F47" s="231">
        <v>4.26</v>
      </c>
      <c r="G47" s="231">
        <v>4.16</v>
      </c>
      <c r="H47" s="231">
        <v>4.01</v>
      </c>
      <c r="I47" s="231">
        <v>4.08</v>
      </c>
      <c r="J47" s="231">
        <v>3.99</v>
      </c>
      <c r="K47" s="231">
        <v>3.79</v>
      </c>
      <c r="L47" s="231">
        <v>3.55</v>
      </c>
      <c r="M47" s="231">
        <v>3.47</v>
      </c>
      <c r="N47" s="231">
        <v>3.47</v>
      </c>
      <c r="O47" s="231">
        <v>3.4</v>
      </c>
      <c r="P47" s="231">
        <v>3.38</v>
      </c>
      <c r="Q47" s="231">
        <v>2.98</v>
      </c>
      <c r="R47" s="254">
        <v>2.93</v>
      </c>
    </row>
    <row r="48" spans="2:18" ht="12.75">
      <c r="B48" s="235" t="s">
        <v>185</v>
      </c>
      <c r="C48" s="200">
        <v>7</v>
      </c>
      <c r="D48" s="202">
        <v>4.285714285714286</v>
      </c>
      <c r="E48" s="202">
        <v>3.857142857142857</v>
      </c>
      <c r="F48" s="202">
        <v>3.857142857142857</v>
      </c>
      <c r="G48" s="202">
        <v>4.142857142857143</v>
      </c>
      <c r="H48" s="202">
        <v>3.857142857142857</v>
      </c>
      <c r="I48" s="202">
        <v>3.5714285714285716</v>
      </c>
      <c r="J48" s="202">
        <v>3.2857142857142856</v>
      </c>
      <c r="K48" s="202">
        <v>3.7142857142857144</v>
      </c>
      <c r="L48" s="202">
        <v>2.5714285714285716</v>
      </c>
      <c r="M48" s="202">
        <v>3.142857142857143</v>
      </c>
      <c r="N48" s="202">
        <v>3.142857142857143</v>
      </c>
      <c r="O48" s="202">
        <v>3</v>
      </c>
      <c r="P48" s="202">
        <v>3.5714285714285716</v>
      </c>
      <c r="Q48" s="202">
        <v>3.142857142857143</v>
      </c>
      <c r="R48" s="236">
        <v>3.4285714285714284</v>
      </c>
    </row>
    <row r="49" spans="2:18" ht="12.75">
      <c r="B49" s="235" t="s">
        <v>186</v>
      </c>
      <c r="C49" s="200">
        <v>1</v>
      </c>
      <c r="D49" s="202">
        <v>5</v>
      </c>
      <c r="E49" s="202">
        <v>5</v>
      </c>
      <c r="F49" s="202">
        <v>5</v>
      </c>
      <c r="G49" s="202">
        <v>5</v>
      </c>
      <c r="H49" s="202">
        <v>5</v>
      </c>
      <c r="I49" s="202">
        <v>5</v>
      </c>
      <c r="J49" s="202">
        <v>5</v>
      </c>
      <c r="K49" s="202">
        <v>4</v>
      </c>
      <c r="L49" s="202">
        <v>4</v>
      </c>
      <c r="M49" s="202">
        <v>4</v>
      </c>
      <c r="N49" s="202">
        <v>4</v>
      </c>
      <c r="O49" s="202">
        <v>4</v>
      </c>
      <c r="P49" s="202">
        <v>4</v>
      </c>
      <c r="Q49" s="202">
        <v>4</v>
      </c>
      <c r="R49" s="236">
        <v>4</v>
      </c>
    </row>
    <row r="50" spans="2:18" ht="12.75">
      <c r="B50" s="235" t="s">
        <v>187</v>
      </c>
      <c r="C50" s="200">
        <v>4</v>
      </c>
      <c r="D50" s="202">
        <v>3.3333333333333335</v>
      </c>
      <c r="E50" s="202">
        <v>4.333333333333333</v>
      </c>
      <c r="F50" s="202">
        <v>4.333333333333333</v>
      </c>
      <c r="G50" s="202">
        <v>3.6666666666666665</v>
      </c>
      <c r="H50" s="202">
        <v>3.3333333333333335</v>
      </c>
      <c r="I50" s="202">
        <v>3.6666666666666665</v>
      </c>
      <c r="J50" s="202">
        <v>4</v>
      </c>
      <c r="K50" s="202">
        <v>3</v>
      </c>
      <c r="L50" s="202">
        <v>2.3333333333333335</v>
      </c>
      <c r="M50" s="202">
        <v>2.6666666666666665</v>
      </c>
      <c r="N50" s="202">
        <v>2.5</v>
      </c>
      <c r="O50" s="202">
        <v>2.6666666666666665</v>
      </c>
      <c r="P50" s="202">
        <v>4</v>
      </c>
      <c r="Q50" s="202">
        <v>2.3333333333333335</v>
      </c>
      <c r="R50" s="236">
        <v>2</v>
      </c>
    </row>
    <row r="51" spans="2:18" ht="12.75">
      <c r="B51" s="235" t="s">
        <v>188</v>
      </c>
      <c r="C51" s="200">
        <v>1</v>
      </c>
      <c r="D51" s="202">
        <v>5</v>
      </c>
      <c r="E51" s="202">
        <v>5</v>
      </c>
      <c r="F51" s="202">
        <v>4</v>
      </c>
      <c r="G51" s="202">
        <v>4</v>
      </c>
      <c r="H51" s="202">
        <v>4</v>
      </c>
      <c r="I51" s="202">
        <v>5</v>
      </c>
      <c r="J51" s="202">
        <v>4</v>
      </c>
      <c r="K51" s="202">
        <v>1</v>
      </c>
      <c r="L51" s="202">
        <v>4</v>
      </c>
      <c r="M51" s="202">
        <v>2</v>
      </c>
      <c r="N51" s="202">
        <v>3</v>
      </c>
      <c r="O51" s="202">
        <v>2</v>
      </c>
      <c r="P51" s="202">
        <v>2</v>
      </c>
      <c r="Q51" s="202">
        <v>1</v>
      </c>
      <c r="R51" s="236">
        <v>1</v>
      </c>
    </row>
    <row r="52" spans="2:18" ht="12.75">
      <c r="B52" s="235" t="s">
        <v>189</v>
      </c>
      <c r="C52" s="200">
        <v>2</v>
      </c>
      <c r="D52" s="202">
        <v>4.5</v>
      </c>
      <c r="E52" s="202">
        <v>4.5</v>
      </c>
      <c r="F52" s="202">
        <v>3.5</v>
      </c>
      <c r="G52" s="202">
        <v>4.5</v>
      </c>
      <c r="H52" s="202">
        <v>4</v>
      </c>
      <c r="I52" s="202">
        <v>3.5</v>
      </c>
      <c r="J52" s="202">
        <v>4.5</v>
      </c>
      <c r="K52" s="202">
        <v>4.5</v>
      </c>
      <c r="L52" s="202">
        <v>4</v>
      </c>
      <c r="M52" s="202">
        <v>2.5</v>
      </c>
      <c r="N52" s="202">
        <v>3</v>
      </c>
      <c r="O52" s="202">
        <v>4</v>
      </c>
      <c r="P52" s="202">
        <v>3.5</v>
      </c>
      <c r="Q52" s="202">
        <v>3</v>
      </c>
      <c r="R52" s="236">
        <v>3.5</v>
      </c>
    </row>
    <row r="53" spans="2:18" ht="12.75">
      <c r="B53" s="235" t="s">
        <v>190</v>
      </c>
      <c r="C53" s="200">
        <v>8</v>
      </c>
      <c r="D53" s="202">
        <v>4</v>
      </c>
      <c r="E53" s="202">
        <v>4</v>
      </c>
      <c r="F53" s="202">
        <v>3.375</v>
      </c>
      <c r="G53" s="202">
        <v>3.875</v>
      </c>
      <c r="H53" s="202">
        <v>3</v>
      </c>
      <c r="I53" s="202">
        <v>2.875</v>
      </c>
      <c r="J53" s="202">
        <v>3.875</v>
      </c>
      <c r="K53" s="202">
        <v>2.875</v>
      </c>
      <c r="L53" s="202">
        <v>2.125</v>
      </c>
      <c r="M53" s="202">
        <v>3.125</v>
      </c>
      <c r="N53" s="202">
        <v>3.625</v>
      </c>
      <c r="O53" s="202">
        <v>2.5</v>
      </c>
      <c r="P53" s="202">
        <v>3.125</v>
      </c>
      <c r="Q53" s="202">
        <v>2.142857142857143</v>
      </c>
      <c r="R53" s="236">
        <v>2.75</v>
      </c>
    </row>
    <row r="54" spans="2:18" ht="12.75">
      <c r="B54" s="235" t="s">
        <v>191</v>
      </c>
      <c r="C54" s="200">
        <v>1</v>
      </c>
      <c r="D54" s="202">
        <v>3</v>
      </c>
      <c r="E54" s="202">
        <v>2</v>
      </c>
      <c r="F54" s="202">
        <v>3</v>
      </c>
      <c r="G54" s="202">
        <v>2</v>
      </c>
      <c r="H54" s="202">
        <v>3</v>
      </c>
      <c r="I54" s="202">
        <v>3</v>
      </c>
      <c r="J54" s="202">
        <v>4</v>
      </c>
      <c r="K54" s="202">
        <v>3</v>
      </c>
      <c r="L54" s="202">
        <v>3</v>
      </c>
      <c r="M54" s="202">
        <v>1</v>
      </c>
      <c r="N54" s="202">
        <v>2</v>
      </c>
      <c r="O54" s="205" t="s">
        <v>230</v>
      </c>
      <c r="P54" s="202">
        <v>1</v>
      </c>
      <c r="Q54" s="202">
        <v>1</v>
      </c>
      <c r="R54" s="236">
        <v>1</v>
      </c>
    </row>
    <row r="55" spans="2:18" ht="12.75">
      <c r="B55" s="235" t="s">
        <v>192</v>
      </c>
      <c r="C55" s="200">
        <v>7</v>
      </c>
      <c r="D55" s="202">
        <v>4.571428571428571</v>
      </c>
      <c r="E55" s="202">
        <v>4.142857142857143</v>
      </c>
      <c r="F55" s="202">
        <v>4.285714285714286</v>
      </c>
      <c r="G55" s="202">
        <v>4.142857142857143</v>
      </c>
      <c r="H55" s="202">
        <v>3.6666666666666665</v>
      </c>
      <c r="I55" s="202">
        <v>3.8333333333333335</v>
      </c>
      <c r="J55" s="202">
        <v>4</v>
      </c>
      <c r="K55" s="202">
        <v>3.857142857142857</v>
      </c>
      <c r="L55" s="202">
        <v>3.7142857142857144</v>
      </c>
      <c r="M55" s="202">
        <v>3.857142857142857</v>
      </c>
      <c r="N55" s="202">
        <v>3.7142857142857144</v>
      </c>
      <c r="O55" s="202">
        <v>3.4285714285714284</v>
      </c>
      <c r="P55" s="202">
        <v>3.142857142857143</v>
      </c>
      <c r="Q55" s="202">
        <v>2.7142857142857144</v>
      </c>
      <c r="R55" s="236">
        <v>2.857142857142857</v>
      </c>
    </row>
    <row r="56" spans="2:18" ht="12.75">
      <c r="B56" s="235" t="s">
        <v>193</v>
      </c>
      <c r="C56" s="200">
        <v>2</v>
      </c>
      <c r="D56" s="202">
        <v>4.5</v>
      </c>
      <c r="E56" s="202">
        <v>4.5</v>
      </c>
      <c r="F56" s="202">
        <v>4.5</v>
      </c>
      <c r="G56" s="202">
        <v>3.5</v>
      </c>
      <c r="H56" s="202">
        <v>4.5</v>
      </c>
      <c r="I56" s="202">
        <v>4</v>
      </c>
      <c r="J56" s="202">
        <v>4</v>
      </c>
      <c r="K56" s="202">
        <v>3.5</v>
      </c>
      <c r="L56" s="202">
        <v>4.5</v>
      </c>
      <c r="M56" s="202">
        <v>4.5</v>
      </c>
      <c r="N56" s="202">
        <v>3.5</v>
      </c>
      <c r="O56" s="202">
        <v>3.5</v>
      </c>
      <c r="P56" s="202">
        <v>3</v>
      </c>
      <c r="Q56" s="202">
        <v>4</v>
      </c>
      <c r="R56" s="236">
        <v>3.5</v>
      </c>
    </row>
    <row r="57" spans="2:18" ht="12.75">
      <c r="B57" s="235" t="s">
        <v>194</v>
      </c>
      <c r="C57" s="200">
        <v>3</v>
      </c>
      <c r="D57" s="202">
        <v>4</v>
      </c>
      <c r="E57" s="202">
        <v>3.6666666666666665</v>
      </c>
      <c r="F57" s="202">
        <v>3.3333333333333335</v>
      </c>
      <c r="G57" s="202">
        <v>3.3333333333333335</v>
      </c>
      <c r="H57" s="202">
        <v>3.3333333333333335</v>
      </c>
      <c r="I57" s="202">
        <v>3.3333333333333335</v>
      </c>
      <c r="J57" s="202">
        <v>2.3333333333333335</v>
      </c>
      <c r="K57" s="202">
        <v>2.6666666666666665</v>
      </c>
      <c r="L57" s="202">
        <v>2.6666666666666665</v>
      </c>
      <c r="M57" s="202">
        <v>3.3333333333333335</v>
      </c>
      <c r="N57" s="202">
        <v>3</v>
      </c>
      <c r="O57" s="202">
        <v>3.3333333333333335</v>
      </c>
      <c r="P57" s="202">
        <v>2</v>
      </c>
      <c r="Q57" s="202">
        <v>1.6666666666666667</v>
      </c>
      <c r="R57" s="236">
        <v>1.3333333333333333</v>
      </c>
    </row>
    <row r="58" spans="2:18" ht="12.75">
      <c r="B58" s="235" t="s">
        <v>195</v>
      </c>
      <c r="C58" s="200">
        <v>1</v>
      </c>
      <c r="D58" s="203" t="s">
        <v>230</v>
      </c>
      <c r="E58" s="203" t="s">
        <v>230</v>
      </c>
      <c r="F58" s="203" t="s">
        <v>230</v>
      </c>
      <c r="G58" s="203" t="s">
        <v>230</v>
      </c>
      <c r="H58" s="203" t="s">
        <v>230</v>
      </c>
      <c r="I58" s="203" t="s">
        <v>230</v>
      </c>
      <c r="J58" s="203" t="s">
        <v>230</v>
      </c>
      <c r="K58" s="203" t="s">
        <v>230</v>
      </c>
      <c r="L58" s="203" t="s">
        <v>230</v>
      </c>
      <c r="M58" s="203" t="s">
        <v>230</v>
      </c>
      <c r="N58" s="203" t="s">
        <v>230</v>
      </c>
      <c r="O58" s="203" t="s">
        <v>230</v>
      </c>
      <c r="P58" s="203" t="s">
        <v>230</v>
      </c>
      <c r="Q58" s="203" t="s">
        <v>230</v>
      </c>
      <c r="R58" s="237" t="s">
        <v>230</v>
      </c>
    </row>
    <row r="59" spans="2:18" ht="12.75">
      <c r="B59" s="235" t="s">
        <v>196</v>
      </c>
      <c r="C59" s="200">
        <v>8</v>
      </c>
      <c r="D59" s="202">
        <v>4.571428571428571</v>
      </c>
      <c r="E59" s="202">
        <v>4.571428571428571</v>
      </c>
      <c r="F59" s="202">
        <v>4.857142857142857</v>
      </c>
      <c r="G59" s="202">
        <v>4.857142857142857</v>
      </c>
      <c r="H59" s="202">
        <v>4.428571428571429</v>
      </c>
      <c r="I59" s="202">
        <v>4.714285714285714</v>
      </c>
      <c r="J59" s="202">
        <v>4.571428571428571</v>
      </c>
      <c r="K59" s="202">
        <v>3.857142857142857</v>
      </c>
      <c r="L59" s="202">
        <v>4.285714285714286</v>
      </c>
      <c r="M59" s="202">
        <v>4.428571428571429</v>
      </c>
      <c r="N59" s="202">
        <v>3.5</v>
      </c>
      <c r="O59" s="202">
        <v>4.833333333333333</v>
      </c>
      <c r="P59" s="202">
        <v>3.857142857142857</v>
      </c>
      <c r="Q59" s="202">
        <v>4.666666666666667</v>
      </c>
      <c r="R59" s="236">
        <v>4</v>
      </c>
    </row>
    <row r="60" spans="2:18" ht="12.75">
      <c r="B60" s="235" t="s">
        <v>197</v>
      </c>
      <c r="C60" s="200">
        <v>1</v>
      </c>
      <c r="D60" s="202">
        <v>5</v>
      </c>
      <c r="E60" s="202">
        <v>5</v>
      </c>
      <c r="F60" s="202">
        <v>5</v>
      </c>
      <c r="G60" s="202">
        <v>5</v>
      </c>
      <c r="H60" s="202">
        <v>5</v>
      </c>
      <c r="I60" s="202">
        <v>5</v>
      </c>
      <c r="J60" s="202">
        <v>5</v>
      </c>
      <c r="K60" s="202">
        <v>5</v>
      </c>
      <c r="L60" s="202">
        <v>5</v>
      </c>
      <c r="M60" s="202">
        <v>5</v>
      </c>
      <c r="N60" s="202">
        <v>5</v>
      </c>
      <c r="O60" s="202">
        <v>4</v>
      </c>
      <c r="P60" s="202">
        <v>5</v>
      </c>
      <c r="Q60" s="202">
        <v>5</v>
      </c>
      <c r="R60" s="236">
        <v>4</v>
      </c>
    </row>
    <row r="61" spans="2:18" ht="12.75">
      <c r="B61" s="235" t="s">
        <v>198</v>
      </c>
      <c r="C61" s="200">
        <v>4</v>
      </c>
      <c r="D61" s="202">
        <v>5</v>
      </c>
      <c r="E61" s="202">
        <v>5</v>
      </c>
      <c r="F61" s="202">
        <v>5</v>
      </c>
      <c r="G61" s="202">
        <v>4</v>
      </c>
      <c r="H61" s="202">
        <v>4.666666666666667</v>
      </c>
      <c r="I61" s="202">
        <v>4.666666666666667</v>
      </c>
      <c r="J61" s="202">
        <v>4.666666666666667</v>
      </c>
      <c r="K61" s="202">
        <v>4.666666666666667</v>
      </c>
      <c r="L61" s="202">
        <v>3.6666666666666665</v>
      </c>
      <c r="M61" s="202">
        <v>3.5</v>
      </c>
      <c r="N61" s="202">
        <v>4</v>
      </c>
      <c r="O61" s="202">
        <v>4</v>
      </c>
      <c r="P61" s="202">
        <v>5</v>
      </c>
      <c r="Q61" s="202">
        <v>2.5</v>
      </c>
      <c r="R61" s="236">
        <v>2</v>
      </c>
    </row>
    <row r="62" spans="2:18" ht="12.75">
      <c r="B62" s="235" t="s">
        <v>199</v>
      </c>
      <c r="C62" s="200">
        <v>2</v>
      </c>
      <c r="D62" s="202">
        <v>5</v>
      </c>
      <c r="E62" s="202">
        <v>5</v>
      </c>
      <c r="F62" s="202">
        <v>4.5</v>
      </c>
      <c r="G62" s="202">
        <v>5</v>
      </c>
      <c r="H62" s="202">
        <v>5</v>
      </c>
      <c r="I62" s="202">
        <v>5</v>
      </c>
      <c r="J62" s="202">
        <v>5</v>
      </c>
      <c r="K62" s="202">
        <v>5</v>
      </c>
      <c r="L62" s="202">
        <v>3.5</v>
      </c>
      <c r="M62" s="202">
        <v>5</v>
      </c>
      <c r="N62" s="202">
        <v>5</v>
      </c>
      <c r="O62" s="202">
        <v>3.5</v>
      </c>
      <c r="P62" s="202">
        <v>5</v>
      </c>
      <c r="Q62" s="202">
        <v>3</v>
      </c>
      <c r="R62" s="236">
        <v>5</v>
      </c>
    </row>
    <row r="63" spans="2:18" ht="12.75">
      <c r="B63" s="235" t="s">
        <v>200</v>
      </c>
      <c r="C63" s="200">
        <v>1</v>
      </c>
      <c r="D63" s="202">
        <v>5</v>
      </c>
      <c r="E63" s="202">
        <v>5</v>
      </c>
      <c r="F63" s="202">
        <v>5</v>
      </c>
      <c r="G63" s="202">
        <v>5</v>
      </c>
      <c r="H63" s="202">
        <v>5</v>
      </c>
      <c r="I63" s="202">
        <v>5</v>
      </c>
      <c r="J63" s="202">
        <v>5</v>
      </c>
      <c r="K63" s="202">
        <v>4</v>
      </c>
      <c r="L63" s="202">
        <v>4</v>
      </c>
      <c r="M63" s="202">
        <v>4</v>
      </c>
      <c r="N63" s="202">
        <v>4</v>
      </c>
      <c r="O63" s="202">
        <v>4</v>
      </c>
      <c r="P63" s="202">
        <v>4</v>
      </c>
      <c r="Q63" s="202">
        <v>4</v>
      </c>
      <c r="R63" s="236">
        <v>4</v>
      </c>
    </row>
    <row r="64" spans="2:18" ht="12.75">
      <c r="B64" s="235" t="s">
        <v>201</v>
      </c>
      <c r="C64" s="200">
        <v>2</v>
      </c>
      <c r="D64" s="202">
        <v>3.5</v>
      </c>
      <c r="E64" s="202">
        <v>4</v>
      </c>
      <c r="F64" s="202">
        <v>3</v>
      </c>
      <c r="G64" s="202">
        <v>3</v>
      </c>
      <c r="H64" s="202">
        <v>3.5</v>
      </c>
      <c r="I64" s="202">
        <v>3</v>
      </c>
      <c r="J64" s="202">
        <v>3</v>
      </c>
      <c r="K64" s="202">
        <v>3</v>
      </c>
      <c r="L64" s="202">
        <v>2</v>
      </c>
      <c r="M64" s="202">
        <v>3.5</v>
      </c>
      <c r="N64" s="202">
        <v>3</v>
      </c>
      <c r="O64" s="202">
        <v>3</v>
      </c>
      <c r="P64" s="202">
        <v>2</v>
      </c>
      <c r="Q64" s="202">
        <v>2</v>
      </c>
      <c r="R64" s="236">
        <v>2.5</v>
      </c>
    </row>
    <row r="65" spans="2:18" ht="12.75">
      <c r="B65" s="235" t="s">
        <v>202</v>
      </c>
      <c r="C65" s="200">
        <v>1</v>
      </c>
      <c r="D65" s="202">
        <v>3</v>
      </c>
      <c r="E65" s="202">
        <v>5</v>
      </c>
      <c r="F65" s="202">
        <v>4</v>
      </c>
      <c r="G65" s="202">
        <v>5</v>
      </c>
      <c r="H65" s="202">
        <v>4</v>
      </c>
      <c r="I65" s="202">
        <v>3</v>
      </c>
      <c r="J65" s="202">
        <v>5</v>
      </c>
      <c r="K65" s="202">
        <v>4</v>
      </c>
      <c r="L65" s="202">
        <v>4</v>
      </c>
      <c r="M65" s="202">
        <v>1</v>
      </c>
      <c r="N65" s="202">
        <v>2</v>
      </c>
      <c r="O65" s="202">
        <v>2</v>
      </c>
      <c r="P65" s="202">
        <v>2</v>
      </c>
      <c r="Q65" s="202">
        <v>2</v>
      </c>
      <c r="R65" s="236">
        <v>2</v>
      </c>
    </row>
    <row r="66" spans="2:18" ht="12.75">
      <c r="B66" s="235" t="s">
        <v>203</v>
      </c>
      <c r="C66" s="200">
        <v>1</v>
      </c>
      <c r="D66" s="202">
        <v>3</v>
      </c>
      <c r="E66" s="202">
        <v>4</v>
      </c>
      <c r="F66" s="202">
        <v>3</v>
      </c>
      <c r="G66" s="202">
        <v>4</v>
      </c>
      <c r="H66" s="202">
        <v>4</v>
      </c>
      <c r="I66" s="202">
        <v>2</v>
      </c>
      <c r="J66" s="202">
        <v>3</v>
      </c>
      <c r="K66" s="202">
        <v>4</v>
      </c>
      <c r="L66" s="202">
        <v>4</v>
      </c>
      <c r="M66" s="202">
        <v>2</v>
      </c>
      <c r="N66" s="202">
        <v>2</v>
      </c>
      <c r="O66" s="202">
        <v>3</v>
      </c>
      <c r="P66" s="202">
        <v>2</v>
      </c>
      <c r="Q66" s="202">
        <v>3</v>
      </c>
      <c r="R66" s="236">
        <v>1</v>
      </c>
    </row>
    <row r="67" spans="2:18" ht="12.75">
      <c r="B67" s="235" t="s">
        <v>204</v>
      </c>
      <c r="C67" s="200">
        <v>1</v>
      </c>
      <c r="D67" s="202">
        <v>1</v>
      </c>
      <c r="E67" s="202">
        <v>2</v>
      </c>
      <c r="F67" s="202">
        <v>2</v>
      </c>
      <c r="G67" s="202">
        <v>1</v>
      </c>
      <c r="H67" s="202">
        <v>2</v>
      </c>
      <c r="I67" s="202">
        <v>2</v>
      </c>
      <c r="J67" s="202">
        <v>3</v>
      </c>
      <c r="K67" s="202">
        <v>2</v>
      </c>
      <c r="L67" s="202">
        <v>1</v>
      </c>
      <c r="M67" s="202">
        <v>1</v>
      </c>
      <c r="N67" s="202">
        <v>1</v>
      </c>
      <c r="O67" s="202">
        <v>2</v>
      </c>
      <c r="P67" s="202">
        <v>1</v>
      </c>
      <c r="Q67" s="202">
        <v>1</v>
      </c>
      <c r="R67" s="236">
        <v>1</v>
      </c>
    </row>
    <row r="68" spans="2:18" ht="12.75">
      <c r="B68" s="235" t="s">
        <v>205</v>
      </c>
      <c r="C68" s="200">
        <v>4</v>
      </c>
      <c r="D68" s="202">
        <v>4.333333333333333</v>
      </c>
      <c r="E68" s="202">
        <v>4.666666666666667</v>
      </c>
      <c r="F68" s="202">
        <v>4</v>
      </c>
      <c r="G68" s="202">
        <v>4</v>
      </c>
      <c r="H68" s="202">
        <v>3.3333333333333335</v>
      </c>
      <c r="I68" s="202">
        <v>3.6666666666666665</v>
      </c>
      <c r="J68" s="202">
        <v>5</v>
      </c>
      <c r="K68" s="202">
        <v>3</v>
      </c>
      <c r="L68" s="202">
        <v>4</v>
      </c>
      <c r="M68" s="202">
        <v>3</v>
      </c>
      <c r="N68" s="202">
        <v>3.3333333333333335</v>
      </c>
      <c r="O68" s="202">
        <v>3</v>
      </c>
      <c r="P68" s="202">
        <v>3</v>
      </c>
      <c r="Q68" s="202">
        <v>1.6666666666666667</v>
      </c>
      <c r="R68" s="236">
        <v>2.3333333333333335</v>
      </c>
    </row>
    <row r="69" spans="2:18" ht="12.75">
      <c r="B69" s="235" t="s">
        <v>206</v>
      </c>
      <c r="C69" s="200">
        <v>2</v>
      </c>
      <c r="D69" s="202">
        <v>4</v>
      </c>
      <c r="E69" s="202">
        <v>4.5</v>
      </c>
      <c r="F69" s="202">
        <v>4.5</v>
      </c>
      <c r="G69" s="202">
        <v>4</v>
      </c>
      <c r="H69" s="202">
        <v>4.5</v>
      </c>
      <c r="I69" s="202">
        <v>4.5</v>
      </c>
      <c r="J69" s="202">
        <v>4.5</v>
      </c>
      <c r="K69" s="202">
        <v>4</v>
      </c>
      <c r="L69" s="202">
        <v>4.5</v>
      </c>
      <c r="M69" s="202">
        <v>4.5</v>
      </c>
      <c r="N69" s="202">
        <v>4</v>
      </c>
      <c r="O69" s="202">
        <v>4</v>
      </c>
      <c r="P69" s="202">
        <v>3</v>
      </c>
      <c r="Q69" s="202">
        <v>3.5</v>
      </c>
      <c r="R69" s="236">
        <v>4</v>
      </c>
    </row>
    <row r="70" spans="2:18" ht="12.75">
      <c r="B70" s="235" t="s">
        <v>207</v>
      </c>
      <c r="C70" s="200">
        <v>1</v>
      </c>
      <c r="D70" s="202">
        <v>5</v>
      </c>
      <c r="E70" s="202">
        <v>5</v>
      </c>
      <c r="F70" s="202">
        <v>5</v>
      </c>
      <c r="G70" s="202">
        <v>5</v>
      </c>
      <c r="H70" s="202">
        <v>5</v>
      </c>
      <c r="I70" s="202">
        <v>5</v>
      </c>
      <c r="J70" s="202">
        <v>5</v>
      </c>
      <c r="K70" s="202">
        <v>5</v>
      </c>
      <c r="L70" s="202">
        <v>5</v>
      </c>
      <c r="M70" s="202">
        <v>4</v>
      </c>
      <c r="N70" s="202">
        <v>3</v>
      </c>
      <c r="O70" s="202">
        <v>5</v>
      </c>
      <c r="P70" s="202">
        <v>3</v>
      </c>
      <c r="Q70" s="202">
        <v>4</v>
      </c>
      <c r="R70" s="236">
        <v>4</v>
      </c>
    </row>
    <row r="71" spans="2:18" ht="12.75">
      <c r="B71" s="235" t="s">
        <v>208</v>
      </c>
      <c r="C71" s="200">
        <v>1</v>
      </c>
      <c r="D71" s="202">
        <v>4</v>
      </c>
      <c r="E71" s="202">
        <v>4</v>
      </c>
      <c r="F71" s="202">
        <v>5</v>
      </c>
      <c r="G71" s="202">
        <v>5</v>
      </c>
      <c r="H71" s="202">
        <v>5</v>
      </c>
      <c r="I71" s="202">
        <v>5</v>
      </c>
      <c r="J71" s="202">
        <v>3</v>
      </c>
      <c r="K71" s="202">
        <v>3</v>
      </c>
      <c r="L71" s="202">
        <v>4</v>
      </c>
      <c r="M71" s="202">
        <v>3</v>
      </c>
      <c r="N71" s="202">
        <v>3</v>
      </c>
      <c r="O71" s="202">
        <v>4</v>
      </c>
      <c r="P71" s="202">
        <v>3</v>
      </c>
      <c r="Q71" s="202">
        <v>3</v>
      </c>
      <c r="R71" s="236">
        <v>3</v>
      </c>
    </row>
    <row r="72" spans="2:18" ht="12.75">
      <c r="B72" s="235" t="s">
        <v>209</v>
      </c>
      <c r="C72" s="200">
        <v>3</v>
      </c>
      <c r="D72" s="202">
        <v>4.666666666666667</v>
      </c>
      <c r="E72" s="202">
        <v>4.666666666666667</v>
      </c>
      <c r="F72" s="202">
        <v>4.666666666666667</v>
      </c>
      <c r="G72" s="202">
        <v>4.666666666666667</v>
      </c>
      <c r="H72" s="202">
        <v>4.666666666666667</v>
      </c>
      <c r="I72" s="202">
        <v>4.333333333333333</v>
      </c>
      <c r="J72" s="202">
        <v>4</v>
      </c>
      <c r="K72" s="202">
        <v>4.666666666666667</v>
      </c>
      <c r="L72" s="202">
        <v>3.6666666666666665</v>
      </c>
      <c r="M72" s="202">
        <v>3.3333333333333335</v>
      </c>
      <c r="N72" s="202">
        <v>4</v>
      </c>
      <c r="O72" s="202">
        <v>3.6666666666666665</v>
      </c>
      <c r="P72" s="202">
        <v>4</v>
      </c>
      <c r="Q72" s="202">
        <v>4.333333333333333</v>
      </c>
      <c r="R72" s="236">
        <v>2.6666666666666665</v>
      </c>
    </row>
    <row r="73" spans="2:18" ht="12.75">
      <c r="B73" s="235" t="s">
        <v>210</v>
      </c>
      <c r="C73" s="200">
        <v>8</v>
      </c>
      <c r="D73" s="202">
        <v>4.5</v>
      </c>
      <c r="E73" s="202">
        <v>4.625</v>
      </c>
      <c r="F73" s="202">
        <v>4.5</v>
      </c>
      <c r="G73" s="202">
        <v>4.5</v>
      </c>
      <c r="H73" s="202">
        <v>4.25</v>
      </c>
      <c r="I73" s="202">
        <v>4.25</v>
      </c>
      <c r="J73" s="202">
        <v>4</v>
      </c>
      <c r="K73" s="202">
        <v>4</v>
      </c>
      <c r="L73" s="202">
        <v>3.5</v>
      </c>
      <c r="M73" s="202">
        <v>3.375</v>
      </c>
      <c r="N73" s="202">
        <v>3.4285714285714284</v>
      </c>
      <c r="O73" s="202">
        <v>3.625</v>
      </c>
      <c r="P73" s="202">
        <v>3.2857142857142856</v>
      </c>
      <c r="Q73" s="202">
        <v>3.5</v>
      </c>
      <c r="R73" s="236">
        <v>2.5714285714285716</v>
      </c>
    </row>
    <row r="74" spans="2:18" ht="12.75">
      <c r="B74" s="235" t="s">
        <v>211</v>
      </c>
      <c r="C74" s="200">
        <v>3</v>
      </c>
      <c r="D74" s="202">
        <v>5</v>
      </c>
      <c r="E74" s="202">
        <v>4.666666666666667</v>
      </c>
      <c r="F74" s="202">
        <v>4</v>
      </c>
      <c r="G74" s="202">
        <v>4</v>
      </c>
      <c r="H74" s="202">
        <v>4</v>
      </c>
      <c r="I74" s="202">
        <v>4.333333333333333</v>
      </c>
      <c r="J74" s="202">
        <v>4</v>
      </c>
      <c r="K74" s="202">
        <v>4.333333333333333</v>
      </c>
      <c r="L74" s="202">
        <v>4.333333333333333</v>
      </c>
      <c r="M74" s="202">
        <v>3.6666666666666665</v>
      </c>
      <c r="N74" s="202">
        <v>4</v>
      </c>
      <c r="O74" s="202">
        <v>3.3333333333333335</v>
      </c>
      <c r="P74" s="202">
        <v>3</v>
      </c>
      <c r="Q74" s="202">
        <v>2.6666666666666665</v>
      </c>
      <c r="R74" s="236">
        <v>3.3333333333333335</v>
      </c>
    </row>
    <row r="75" spans="2:18" ht="12.75">
      <c r="B75" s="235" t="s">
        <v>212</v>
      </c>
      <c r="C75" s="200">
        <v>7</v>
      </c>
      <c r="D75" s="202">
        <v>4</v>
      </c>
      <c r="E75" s="202">
        <v>3.142857142857143</v>
      </c>
      <c r="F75" s="202">
        <v>4.142857142857143</v>
      </c>
      <c r="G75" s="202">
        <v>3.142857142857143</v>
      </c>
      <c r="H75" s="202">
        <v>3.142857142857143</v>
      </c>
      <c r="I75" s="202">
        <v>3.7142857142857144</v>
      </c>
      <c r="J75" s="202">
        <v>3.2857142857142856</v>
      </c>
      <c r="K75" s="202">
        <v>3.142857142857143</v>
      </c>
      <c r="L75" s="202">
        <v>3.857142857142857</v>
      </c>
      <c r="M75" s="202">
        <v>3.5714285714285716</v>
      </c>
      <c r="N75" s="202">
        <v>3.2857142857142856</v>
      </c>
      <c r="O75" s="202">
        <v>2.857142857142857</v>
      </c>
      <c r="P75" s="202">
        <v>2.7142857142857144</v>
      </c>
      <c r="Q75" s="202">
        <v>3.2857142857142856</v>
      </c>
      <c r="R75" s="236">
        <v>2.7142857142857144</v>
      </c>
    </row>
    <row r="76" spans="2:18" ht="12.75">
      <c r="B76" s="235" t="s">
        <v>213</v>
      </c>
      <c r="C76" s="200">
        <v>4</v>
      </c>
      <c r="D76" s="202">
        <v>4.5</v>
      </c>
      <c r="E76" s="202">
        <v>4.25</v>
      </c>
      <c r="F76" s="202">
        <v>4.25</v>
      </c>
      <c r="G76" s="202">
        <v>4.5</v>
      </c>
      <c r="H76" s="202">
        <v>4.25</v>
      </c>
      <c r="I76" s="202">
        <v>4</v>
      </c>
      <c r="J76" s="202">
        <v>3.5</v>
      </c>
      <c r="K76" s="202">
        <v>4.25</v>
      </c>
      <c r="L76" s="202">
        <v>2.5</v>
      </c>
      <c r="M76" s="202">
        <v>3.25</v>
      </c>
      <c r="N76" s="202">
        <v>3.5</v>
      </c>
      <c r="O76" s="202">
        <v>2.25</v>
      </c>
      <c r="P76" s="202">
        <v>3.5</v>
      </c>
      <c r="Q76" s="202">
        <v>1.5</v>
      </c>
      <c r="R76" s="236">
        <v>2</v>
      </c>
    </row>
    <row r="77" spans="2:18" ht="12.75">
      <c r="B77" s="235" t="s">
        <v>214</v>
      </c>
      <c r="C77" s="200">
        <v>2</v>
      </c>
      <c r="D77" s="202">
        <v>4.5</v>
      </c>
      <c r="E77" s="202">
        <v>4.5</v>
      </c>
      <c r="F77" s="202">
        <v>5</v>
      </c>
      <c r="G77" s="202">
        <v>5</v>
      </c>
      <c r="H77" s="202">
        <v>5</v>
      </c>
      <c r="I77" s="202">
        <v>5</v>
      </c>
      <c r="J77" s="202">
        <v>3.5</v>
      </c>
      <c r="K77" s="202">
        <v>3.5</v>
      </c>
      <c r="L77" s="202">
        <v>4</v>
      </c>
      <c r="M77" s="202">
        <v>3</v>
      </c>
      <c r="N77" s="202">
        <v>3</v>
      </c>
      <c r="O77" s="202">
        <v>4</v>
      </c>
      <c r="P77" s="202">
        <v>3</v>
      </c>
      <c r="Q77" s="202">
        <v>3</v>
      </c>
      <c r="R77" s="236">
        <v>3</v>
      </c>
    </row>
    <row r="78" spans="2:18" ht="12.75">
      <c r="B78" s="235" t="s">
        <v>215</v>
      </c>
      <c r="C78" s="200">
        <v>12</v>
      </c>
      <c r="D78" s="202">
        <v>4.333333333333333</v>
      </c>
      <c r="E78" s="202">
        <v>4.416666666666667</v>
      </c>
      <c r="F78" s="202">
        <v>4.25</v>
      </c>
      <c r="G78" s="202">
        <v>4.083333333333333</v>
      </c>
      <c r="H78" s="202">
        <v>3.5833333333333335</v>
      </c>
      <c r="I78" s="202">
        <v>4</v>
      </c>
      <c r="J78" s="202">
        <v>3.909090909090909</v>
      </c>
      <c r="K78" s="202">
        <v>3.4545454545454546</v>
      </c>
      <c r="L78" s="202">
        <v>3.5833333333333335</v>
      </c>
      <c r="M78" s="202">
        <v>3.272727272727273</v>
      </c>
      <c r="N78" s="202">
        <v>3.272727272727273</v>
      </c>
      <c r="O78" s="202">
        <v>3.272727272727273</v>
      </c>
      <c r="P78" s="202">
        <v>3.5454545454545454</v>
      </c>
      <c r="Q78" s="202">
        <v>2.1818181818181817</v>
      </c>
      <c r="R78" s="236">
        <v>2.4545454545454546</v>
      </c>
    </row>
    <row r="79" spans="2:18" ht="12.75">
      <c r="B79" s="235" t="s">
        <v>216</v>
      </c>
      <c r="C79" s="200">
        <v>2</v>
      </c>
      <c r="D79" s="202">
        <v>4</v>
      </c>
      <c r="E79" s="202">
        <v>4</v>
      </c>
      <c r="F79" s="202">
        <v>4</v>
      </c>
      <c r="G79" s="202">
        <v>5</v>
      </c>
      <c r="H79" s="202">
        <v>3.5</v>
      </c>
      <c r="I79" s="202">
        <v>5</v>
      </c>
      <c r="J79" s="202">
        <v>4</v>
      </c>
      <c r="K79" s="202">
        <v>4</v>
      </c>
      <c r="L79" s="202">
        <v>4.5</v>
      </c>
      <c r="M79" s="202">
        <v>3.5</v>
      </c>
      <c r="N79" s="202">
        <v>3</v>
      </c>
      <c r="O79" s="202">
        <v>3.5</v>
      </c>
      <c r="P79" s="202">
        <v>2</v>
      </c>
      <c r="Q79" s="202">
        <v>2.5</v>
      </c>
      <c r="R79" s="236">
        <v>2</v>
      </c>
    </row>
    <row r="80" spans="2:18" ht="12.75">
      <c r="B80" s="235" t="s">
        <v>217</v>
      </c>
      <c r="C80" s="200">
        <v>1</v>
      </c>
      <c r="D80" s="202">
        <v>3</v>
      </c>
      <c r="E80" s="202">
        <v>4</v>
      </c>
      <c r="F80" s="202">
        <v>3</v>
      </c>
      <c r="G80" s="202">
        <v>4</v>
      </c>
      <c r="H80" s="202">
        <v>4</v>
      </c>
      <c r="I80" s="202">
        <v>2</v>
      </c>
      <c r="J80" s="202">
        <v>3</v>
      </c>
      <c r="K80" s="202">
        <v>4</v>
      </c>
      <c r="L80" s="202">
        <v>4</v>
      </c>
      <c r="M80" s="202">
        <v>2</v>
      </c>
      <c r="N80" s="202">
        <v>2</v>
      </c>
      <c r="O80" s="202">
        <v>3</v>
      </c>
      <c r="P80" s="202">
        <v>2</v>
      </c>
      <c r="Q80" s="202">
        <v>3</v>
      </c>
      <c r="R80" s="236">
        <v>1</v>
      </c>
    </row>
    <row r="81" spans="2:18" ht="12.75">
      <c r="B81" s="235" t="s">
        <v>218</v>
      </c>
      <c r="C81" s="200">
        <v>3</v>
      </c>
      <c r="D81" s="202">
        <v>4.333333333333333</v>
      </c>
      <c r="E81" s="202">
        <v>4.666666666666667</v>
      </c>
      <c r="F81" s="202">
        <v>4.666666666666667</v>
      </c>
      <c r="G81" s="202">
        <v>4</v>
      </c>
      <c r="H81" s="202">
        <v>3.6666666666666665</v>
      </c>
      <c r="I81" s="202">
        <v>4.333333333333333</v>
      </c>
      <c r="J81" s="202">
        <v>4.333333333333333</v>
      </c>
      <c r="K81" s="202">
        <v>4.666666666666667</v>
      </c>
      <c r="L81" s="202">
        <v>3.6666666666666665</v>
      </c>
      <c r="M81" s="202">
        <v>3.6666666666666665</v>
      </c>
      <c r="N81" s="202">
        <v>3</v>
      </c>
      <c r="O81" s="202">
        <v>3.3333333333333335</v>
      </c>
      <c r="P81" s="202">
        <v>3</v>
      </c>
      <c r="Q81" s="202">
        <v>3</v>
      </c>
      <c r="R81" s="236">
        <v>2.6666666666666665</v>
      </c>
    </row>
    <row r="82" spans="2:18" ht="12.75">
      <c r="B82" s="235" t="s">
        <v>219</v>
      </c>
      <c r="C82" s="200">
        <v>2</v>
      </c>
      <c r="D82" s="202">
        <v>3.5</v>
      </c>
      <c r="E82" s="202">
        <v>4</v>
      </c>
      <c r="F82" s="202">
        <v>4</v>
      </c>
      <c r="G82" s="202">
        <v>3.5</v>
      </c>
      <c r="H82" s="202">
        <v>3</v>
      </c>
      <c r="I82" s="202">
        <v>4</v>
      </c>
      <c r="J82" s="202">
        <v>4.5</v>
      </c>
      <c r="K82" s="202">
        <v>4</v>
      </c>
      <c r="L82" s="202">
        <v>4</v>
      </c>
      <c r="M82" s="202">
        <v>3</v>
      </c>
      <c r="N82" s="202">
        <v>3.5</v>
      </c>
      <c r="O82" s="202">
        <v>2.5</v>
      </c>
      <c r="P82" s="202">
        <v>3</v>
      </c>
      <c r="Q82" s="202">
        <v>2.5</v>
      </c>
      <c r="R82" s="236">
        <v>2</v>
      </c>
    </row>
    <row r="83" spans="2:18" ht="12.75">
      <c r="B83" s="238" t="s">
        <v>220</v>
      </c>
      <c r="C83" s="239">
        <v>1</v>
      </c>
      <c r="D83" s="240">
        <v>5</v>
      </c>
      <c r="E83" s="240">
        <v>4</v>
      </c>
      <c r="F83" s="240">
        <v>5</v>
      </c>
      <c r="G83" s="240">
        <v>5</v>
      </c>
      <c r="H83" s="240">
        <v>5</v>
      </c>
      <c r="I83" s="240">
        <v>5</v>
      </c>
      <c r="J83" s="240">
        <v>4</v>
      </c>
      <c r="K83" s="240">
        <v>2</v>
      </c>
      <c r="L83" s="240">
        <v>3</v>
      </c>
      <c r="M83" s="240">
        <v>5</v>
      </c>
      <c r="N83" s="240">
        <v>4</v>
      </c>
      <c r="O83" s="240">
        <v>5</v>
      </c>
      <c r="P83" s="240">
        <v>3</v>
      </c>
      <c r="Q83" s="240">
        <v>5</v>
      </c>
      <c r="R83" s="241">
        <v>4</v>
      </c>
    </row>
    <row r="84" ht="12.75"/>
  </sheetData>
  <mergeCells count="1">
    <mergeCell ref="B2:H2"/>
  </mergeCells>
  <conditionalFormatting sqref="D6:R42 D47:R83">
    <cfRule type="cellIs" priority="1" dxfId="2" operator="greaterThanOrEqual" stopIfTrue="1">
      <formula>4</formula>
    </cfRule>
    <cfRule type="cellIs" priority="2" dxfId="3" operator="lessThanOrEqual" stopIfTrue="1">
      <formula>2</formula>
    </cfRule>
  </conditionalFormatting>
  <hyperlinks>
    <hyperlink ref="I2" location="〲㘰䄠畬湭⁩敒潰瑲砮獬㈀〰‶汁浵楮删灥牯⹴汸s#Intro!A1" display="HOME"/>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2"/>
  <sheetViews>
    <sheetView workbookViewId="0" topLeftCell="A1">
      <selection activeCell="C83" sqref="C83"/>
    </sheetView>
  </sheetViews>
  <sheetFormatPr defaultColWidth="11.00390625" defaultRowHeight="12.75"/>
  <cols>
    <col min="1" max="1" width="7.25390625" style="0" customWidth="1"/>
  </cols>
  <sheetData>
    <row r="1" ht="12.75">
      <c r="A1" t="s">
        <v>145</v>
      </c>
    </row>
    <row r="3" ht="12.75">
      <c r="A3" s="190" t="s">
        <v>146</v>
      </c>
    </row>
    <row r="4" spans="2:6" ht="12.75">
      <c r="B4" s="226" t="s">
        <v>147</v>
      </c>
      <c r="C4" s="227"/>
      <c r="D4" s="227"/>
      <c r="E4" s="227"/>
      <c r="F4" s="227"/>
    </row>
    <row r="5" spans="2:6" ht="12.75">
      <c r="B5" s="227"/>
      <c r="C5" s="227"/>
      <c r="D5" s="227"/>
      <c r="E5" s="227"/>
      <c r="F5" s="227"/>
    </row>
    <row r="6" spans="2:6" ht="12.75">
      <c r="B6" s="227"/>
      <c r="C6" s="227"/>
      <c r="D6" s="227"/>
      <c r="E6" s="227"/>
      <c r="F6" s="227"/>
    </row>
    <row r="7" ht="12.75">
      <c r="B7" s="189" t="s">
        <v>148</v>
      </c>
    </row>
    <row r="8" ht="12.75">
      <c r="B8" s="189" t="s">
        <v>149</v>
      </c>
    </row>
    <row r="10" spans="2:6" ht="12.75">
      <c r="B10" s="226" t="s">
        <v>150</v>
      </c>
      <c r="C10" s="227"/>
      <c r="D10" s="227"/>
      <c r="E10" s="227"/>
      <c r="F10" s="227"/>
    </row>
    <row r="11" spans="2:6" ht="12.75">
      <c r="B11" s="227"/>
      <c r="C11" s="227"/>
      <c r="D11" s="227"/>
      <c r="E11" s="227"/>
      <c r="F11" s="227"/>
    </row>
    <row r="12" spans="2:6" ht="12.75">
      <c r="B12" s="227"/>
      <c r="C12" s="227"/>
      <c r="D12" s="227"/>
      <c r="E12" s="227"/>
      <c r="F12" s="227"/>
    </row>
    <row r="13" ht="12.75">
      <c r="B13" s="189" t="s">
        <v>151</v>
      </c>
    </row>
    <row r="14" ht="12.75">
      <c r="B14" s="189" t="s">
        <v>149</v>
      </c>
    </row>
    <row r="16" ht="12.75">
      <c r="B16" s="189" t="s">
        <v>152</v>
      </c>
    </row>
    <row r="17" ht="12.75">
      <c r="B17" s="189" t="s">
        <v>153</v>
      </c>
    </row>
    <row r="18" ht="12.75">
      <c r="B18" s="189" t="s">
        <v>154</v>
      </c>
    </row>
    <row r="20" ht="12.75">
      <c r="B20" s="192" t="s">
        <v>161</v>
      </c>
    </row>
    <row r="21" ht="12.75">
      <c r="B21" s="189" t="s">
        <v>162</v>
      </c>
    </row>
    <row r="22" spans="2:6" ht="12.75">
      <c r="B22" s="226" t="s">
        <v>163</v>
      </c>
      <c r="C22" s="226"/>
      <c r="D22" s="226"/>
      <c r="E22" s="226"/>
      <c r="F22" s="226"/>
    </row>
    <row r="23" spans="2:6" ht="12.75">
      <c r="B23" s="226"/>
      <c r="C23" s="226"/>
      <c r="D23" s="226"/>
      <c r="E23" s="226"/>
      <c r="F23" s="226"/>
    </row>
    <row r="24" spans="2:6" ht="12.75">
      <c r="B24" s="226"/>
      <c r="C24" s="226"/>
      <c r="D24" s="226"/>
      <c r="E24" s="226"/>
      <c r="F24" s="226"/>
    </row>
    <row r="26" ht="12.75">
      <c r="B26" s="189" t="s">
        <v>165</v>
      </c>
    </row>
    <row r="27" spans="2:6" ht="12.75">
      <c r="B27" s="226" t="s">
        <v>164</v>
      </c>
      <c r="C27" s="226"/>
      <c r="D27" s="226"/>
      <c r="E27" s="226"/>
      <c r="F27" s="226"/>
    </row>
    <row r="28" spans="2:6" ht="12.75">
      <c r="B28" s="226"/>
      <c r="C28" s="226"/>
      <c r="D28" s="226"/>
      <c r="E28" s="226"/>
      <c r="F28" s="226"/>
    </row>
    <row r="29" spans="2:6" ht="12.75">
      <c r="B29" s="226"/>
      <c r="C29" s="226"/>
      <c r="D29" s="226"/>
      <c r="E29" s="226"/>
      <c r="F29" s="226"/>
    </row>
    <row r="30" spans="2:6" ht="12.75">
      <c r="B30" s="226"/>
      <c r="C30" s="226"/>
      <c r="D30" s="226"/>
      <c r="E30" s="226"/>
      <c r="F30" s="226"/>
    </row>
    <row r="31" ht="12.75">
      <c r="B31" s="189" t="s">
        <v>288</v>
      </c>
    </row>
    <row r="33" ht="12.75">
      <c r="B33" s="189" t="s">
        <v>141</v>
      </c>
    </row>
    <row r="35" ht="12.75">
      <c r="B35" s="189" t="s">
        <v>286</v>
      </c>
    </row>
    <row r="36" spans="2:6" ht="12.75">
      <c r="B36" s="193"/>
      <c r="C36" t="s">
        <v>244</v>
      </c>
      <c r="D36" t="s">
        <v>245</v>
      </c>
      <c r="E36" t="s">
        <v>246</v>
      </c>
      <c r="F36" t="s">
        <v>247</v>
      </c>
    </row>
    <row r="37" spans="2:6" ht="12.75">
      <c r="B37" s="193"/>
      <c r="C37" s="194" t="s">
        <v>258</v>
      </c>
      <c r="D37">
        <v>0.3985</v>
      </c>
      <c r="E37" s="194">
        <v>0.604</v>
      </c>
      <c r="F37">
        <v>0.4764</v>
      </c>
    </row>
    <row r="38" spans="2:6" ht="12.75">
      <c r="B38" s="193"/>
      <c r="C38" s="194" t="s">
        <v>268</v>
      </c>
      <c r="D38">
        <v>0.4186</v>
      </c>
      <c r="E38" s="194">
        <v>0.5389</v>
      </c>
      <c r="F38">
        <v>0.5344</v>
      </c>
    </row>
    <row r="39" spans="2:6" ht="12.75">
      <c r="B39" s="193"/>
      <c r="C39" s="194" t="s">
        <v>274</v>
      </c>
      <c r="D39">
        <v>0.3903</v>
      </c>
      <c r="E39" s="194">
        <v>0.5231</v>
      </c>
      <c r="F39">
        <v>0.5741</v>
      </c>
    </row>
    <row r="40" spans="2:6" ht="12.75">
      <c r="B40" s="193"/>
      <c r="C40" s="194" t="s">
        <v>260</v>
      </c>
      <c r="D40">
        <v>0.481</v>
      </c>
      <c r="E40" s="194">
        <v>0.486</v>
      </c>
      <c r="F40">
        <v>0.5325</v>
      </c>
    </row>
    <row r="41" spans="2:6" ht="12.75">
      <c r="B41" s="193"/>
      <c r="C41" s="194" t="s">
        <v>248</v>
      </c>
      <c r="D41">
        <v>0.327</v>
      </c>
      <c r="E41" s="194">
        <v>0.457</v>
      </c>
      <c r="F41">
        <v>0.6843</v>
      </c>
    </row>
    <row r="42" spans="2:6" ht="12.75">
      <c r="B42" s="193"/>
      <c r="C42" s="194" t="s">
        <v>254</v>
      </c>
      <c r="D42">
        <v>0.3678</v>
      </c>
      <c r="E42" s="194">
        <v>0.4235</v>
      </c>
      <c r="F42">
        <v>0.6854</v>
      </c>
    </row>
    <row r="43" spans="2:6" ht="12.75">
      <c r="B43" s="193"/>
      <c r="C43" s="194" t="s">
        <v>252</v>
      </c>
      <c r="D43">
        <v>0.3474</v>
      </c>
      <c r="E43" s="194">
        <v>0.4105</v>
      </c>
      <c r="F43">
        <v>0.7108</v>
      </c>
    </row>
    <row r="44" spans="2:6" ht="12.75">
      <c r="B44" s="193"/>
      <c r="C44" s="194" t="s">
        <v>250</v>
      </c>
      <c r="D44">
        <v>0.3875</v>
      </c>
      <c r="E44" s="194">
        <v>0.3507</v>
      </c>
      <c r="F44">
        <v>0.7268</v>
      </c>
    </row>
    <row r="45" spans="2:6" ht="12.75">
      <c r="B45" s="193"/>
      <c r="C45" s="194" t="s">
        <v>284</v>
      </c>
      <c r="D45">
        <v>0.2012</v>
      </c>
      <c r="E45" s="194">
        <v>0.3327</v>
      </c>
      <c r="F45">
        <v>0.8488</v>
      </c>
    </row>
    <row r="46" spans="2:6" ht="12.75">
      <c r="B46" s="193"/>
      <c r="C46" s="194" t="s">
        <v>272</v>
      </c>
      <c r="D46">
        <v>0.373</v>
      </c>
      <c r="E46" s="194">
        <v>0.3223</v>
      </c>
      <c r="F46">
        <v>0.7569</v>
      </c>
    </row>
    <row r="47" spans="2:6" ht="12.75">
      <c r="B47" s="193"/>
      <c r="C47" s="194" t="s">
        <v>276</v>
      </c>
      <c r="D47">
        <v>0.401</v>
      </c>
      <c r="E47" s="194">
        <v>0.2774</v>
      </c>
      <c r="F47">
        <v>0.7623</v>
      </c>
    </row>
    <row r="48" spans="2:6" ht="12.75">
      <c r="B48" s="193"/>
      <c r="C48" s="194" t="s">
        <v>266</v>
      </c>
      <c r="D48">
        <v>0.2109</v>
      </c>
      <c r="E48" s="194">
        <v>0.2662</v>
      </c>
      <c r="F48">
        <v>0.8847</v>
      </c>
    </row>
    <row r="49" spans="2:6" ht="12.75">
      <c r="B49" s="193"/>
      <c r="C49" s="194" t="s">
        <v>264</v>
      </c>
      <c r="D49">
        <v>0.3021</v>
      </c>
      <c r="E49" s="194">
        <v>0.2642</v>
      </c>
      <c r="F49">
        <v>0.8389</v>
      </c>
    </row>
    <row r="50" spans="2:6" ht="12.75">
      <c r="B50" s="193"/>
      <c r="C50" s="194" t="s">
        <v>270</v>
      </c>
      <c r="D50">
        <v>0.4698</v>
      </c>
      <c r="E50" s="194">
        <v>0.2405</v>
      </c>
      <c r="F50">
        <v>0.7215</v>
      </c>
    </row>
    <row r="51" spans="2:6" ht="12.75">
      <c r="B51" s="193"/>
      <c r="C51" s="194" t="s">
        <v>256</v>
      </c>
      <c r="D51">
        <v>0.5414</v>
      </c>
      <c r="E51" s="194">
        <v>0.2375</v>
      </c>
      <c r="F51">
        <v>0.6505</v>
      </c>
    </row>
    <row r="52" spans="2:6" ht="12.75">
      <c r="B52" s="193"/>
      <c r="C52" s="194" t="s">
        <v>280</v>
      </c>
      <c r="D52">
        <v>0.4207</v>
      </c>
      <c r="E52" s="194">
        <v>0.18</v>
      </c>
      <c r="F52">
        <v>0.7906</v>
      </c>
    </row>
    <row r="53" spans="2:6" ht="12.75">
      <c r="B53" s="193"/>
      <c r="C53" s="194" t="s">
        <v>262</v>
      </c>
      <c r="D53">
        <v>0.2476</v>
      </c>
      <c r="E53" s="194">
        <v>0.1773</v>
      </c>
      <c r="F53">
        <v>0.9073</v>
      </c>
    </row>
    <row r="54" spans="2:6" ht="12.75">
      <c r="B54" s="193"/>
      <c r="C54" s="194" t="s">
        <v>282</v>
      </c>
      <c r="D54">
        <v>0.4646</v>
      </c>
      <c r="E54" s="194">
        <v>0.0418</v>
      </c>
      <c r="F54">
        <v>0.7824</v>
      </c>
    </row>
    <row r="55" spans="2:6" ht="12.75">
      <c r="B55" s="193"/>
      <c r="C55" s="194" t="s">
        <v>278</v>
      </c>
      <c r="D55">
        <v>0.4768</v>
      </c>
      <c r="E55" s="194">
        <v>0.0193</v>
      </c>
      <c r="F55">
        <v>0.7723</v>
      </c>
    </row>
    <row r="56" spans="2:6" ht="12.75">
      <c r="B56" s="193"/>
      <c r="C56" s="189" t="s">
        <v>265</v>
      </c>
      <c r="D56">
        <v>0.5118</v>
      </c>
      <c r="E56" s="189">
        <v>-0.0905</v>
      </c>
      <c r="F56">
        <v>0.7298</v>
      </c>
    </row>
    <row r="57" spans="2:6" ht="12.75">
      <c r="B57" s="193"/>
      <c r="C57" s="189" t="s">
        <v>249</v>
      </c>
      <c r="D57">
        <v>0.5004</v>
      </c>
      <c r="E57" s="189">
        <v>-0.138</v>
      </c>
      <c r="F57">
        <v>0.7306</v>
      </c>
    </row>
    <row r="58" spans="2:6" ht="12.75">
      <c r="B58" s="193"/>
      <c r="C58" s="189" t="s">
        <v>251</v>
      </c>
      <c r="D58">
        <v>0.543</v>
      </c>
      <c r="E58" s="189">
        <v>-0.1383</v>
      </c>
      <c r="F58">
        <v>0.686</v>
      </c>
    </row>
    <row r="59" spans="2:6" ht="12.75">
      <c r="B59" s="193"/>
      <c r="C59" s="189" t="s">
        <v>275</v>
      </c>
      <c r="D59">
        <v>0.4897</v>
      </c>
      <c r="E59" s="189">
        <v>-0.1635</v>
      </c>
      <c r="F59">
        <v>0.7335</v>
      </c>
    </row>
    <row r="60" spans="2:6" ht="12.75">
      <c r="B60" s="193"/>
      <c r="C60" s="189" t="s">
        <v>271</v>
      </c>
      <c r="D60">
        <v>0.6368</v>
      </c>
      <c r="E60" s="189">
        <v>-0.1704</v>
      </c>
      <c r="F60">
        <v>0.5654</v>
      </c>
    </row>
    <row r="61" spans="2:6" ht="12.75">
      <c r="B61" s="193"/>
      <c r="C61" s="189" t="s">
        <v>257</v>
      </c>
      <c r="D61">
        <v>0.5138</v>
      </c>
      <c r="E61" s="189">
        <v>-0.1767</v>
      </c>
      <c r="F61">
        <v>0.7047</v>
      </c>
    </row>
    <row r="62" spans="2:6" ht="12.75">
      <c r="B62" s="193"/>
      <c r="C62" s="189" t="s">
        <v>277</v>
      </c>
      <c r="D62">
        <v>0.4537</v>
      </c>
      <c r="E62" s="189">
        <v>-0.199</v>
      </c>
      <c r="F62">
        <v>0.7546</v>
      </c>
    </row>
    <row r="63" spans="2:6" ht="12.75">
      <c r="B63" s="193"/>
      <c r="C63" s="189" t="s">
        <v>267</v>
      </c>
      <c r="D63">
        <v>0.2919</v>
      </c>
      <c r="E63" s="189">
        <v>-0.228</v>
      </c>
      <c r="F63">
        <v>0.8628</v>
      </c>
    </row>
    <row r="64" spans="2:6" ht="12.75">
      <c r="B64" s="193"/>
      <c r="C64" s="189" t="s">
        <v>285</v>
      </c>
      <c r="D64">
        <v>0.4151</v>
      </c>
      <c r="E64" s="189">
        <v>-0.23</v>
      </c>
      <c r="F64">
        <v>0.7748</v>
      </c>
    </row>
    <row r="65" spans="2:6" ht="12.75">
      <c r="B65" s="193"/>
      <c r="C65" s="189" t="s">
        <v>261</v>
      </c>
      <c r="D65">
        <v>0.5897</v>
      </c>
      <c r="E65" s="189">
        <v>-0.2415</v>
      </c>
      <c r="F65">
        <v>0.594</v>
      </c>
    </row>
    <row r="66" spans="2:6" ht="12.75">
      <c r="B66" s="193"/>
      <c r="C66" s="189" t="s">
        <v>269</v>
      </c>
      <c r="D66">
        <v>0.5759</v>
      </c>
      <c r="E66" s="189">
        <v>-0.2645</v>
      </c>
      <c r="F66">
        <v>0.5984</v>
      </c>
    </row>
    <row r="67" spans="2:6" ht="12.75">
      <c r="B67" s="193"/>
      <c r="C67" s="189" t="s">
        <v>281</v>
      </c>
      <c r="D67">
        <v>0.5511</v>
      </c>
      <c r="E67" s="189">
        <v>-0.2717</v>
      </c>
      <c r="F67">
        <v>0.6225</v>
      </c>
    </row>
    <row r="68" spans="2:6" ht="12.75">
      <c r="B68" s="193"/>
      <c r="C68" s="189" t="s">
        <v>283</v>
      </c>
      <c r="D68">
        <v>0.4398</v>
      </c>
      <c r="E68" s="189">
        <v>-0.2809</v>
      </c>
      <c r="F68">
        <v>0.7277</v>
      </c>
    </row>
    <row r="69" spans="2:6" ht="12.75">
      <c r="B69" s="193"/>
      <c r="C69" s="189" t="s">
        <v>279</v>
      </c>
      <c r="D69">
        <v>0.5628</v>
      </c>
      <c r="E69" s="189">
        <v>-0.2891</v>
      </c>
      <c r="F69">
        <v>0.5997</v>
      </c>
    </row>
    <row r="70" spans="2:6" ht="12.75">
      <c r="B70" s="193"/>
      <c r="C70" s="189" t="s">
        <v>263</v>
      </c>
      <c r="D70">
        <v>0.3528</v>
      </c>
      <c r="E70" s="189">
        <v>-0.3039</v>
      </c>
      <c r="F70">
        <v>0.7832</v>
      </c>
    </row>
    <row r="71" spans="2:6" ht="12.75">
      <c r="B71" s="193"/>
      <c r="C71" s="189" t="s">
        <v>273</v>
      </c>
      <c r="D71">
        <v>0.5414</v>
      </c>
      <c r="E71" s="189">
        <v>-0.3302</v>
      </c>
      <c r="F71">
        <v>0.5979</v>
      </c>
    </row>
    <row r="72" spans="2:6" ht="12.75">
      <c r="B72" s="193"/>
      <c r="C72" s="189" t="s">
        <v>255</v>
      </c>
      <c r="D72">
        <v>0.5679</v>
      </c>
      <c r="E72" s="189">
        <v>-0.3507</v>
      </c>
      <c r="F72">
        <v>0.5545</v>
      </c>
    </row>
    <row r="73" spans="2:6" ht="12.75">
      <c r="B73" s="193"/>
      <c r="C73" s="189" t="s">
        <v>253</v>
      </c>
      <c r="D73">
        <v>0.3884</v>
      </c>
      <c r="E73" s="189">
        <v>-0.3972</v>
      </c>
      <c r="F73">
        <v>0.6913</v>
      </c>
    </row>
    <row r="74" spans="2:6" ht="12.75">
      <c r="B74" s="193"/>
      <c r="C74" s="189" t="s">
        <v>259</v>
      </c>
      <c r="D74">
        <v>0.5011</v>
      </c>
      <c r="E74" s="189">
        <v>-0.4386</v>
      </c>
      <c r="F74">
        <v>0.5565</v>
      </c>
    </row>
    <row r="75" spans="2:6" ht="12.75">
      <c r="B75" s="225" t="s">
        <v>287</v>
      </c>
      <c r="C75" s="226"/>
      <c r="D75" s="226"/>
      <c r="E75" s="226"/>
      <c r="F75" s="226"/>
    </row>
    <row r="76" spans="2:6" ht="12.75">
      <c r="B76" s="226"/>
      <c r="C76" s="226"/>
      <c r="D76" s="226"/>
      <c r="E76" s="226"/>
      <c r="F76" s="226"/>
    </row>
    <row r="77" spans="2:6" ht="12.75">
      <c r="B77" s="226"/>
      <c r="C77" s="226"/>
      <c r="D77" s="226"/>
      <c r="E77" s="226"/>
      <c r="F77" s="226"/>
    </row>
    <row r="78" spans="2:6" ht="12.75">
      <c r="B78" s="226"/>
      <c r="C78" s="226"/>
      <c r="D78" s="226"/>
      <c r="E78" s="226"/>
      <c r="F78" s="226"/>
    </row>
    <row r="80" ht="12.75">
      <c r="B80" s="190" t="s">
        <v>241</v>
      </c>
    </row>
    <row r="81" ht="12.75">
      <c r="B81" s="190" t="s">
        <v>242</v>
      </c>
    </row>
    <row r="82" ht="12.75">
      <c r="C82" s="190" t="s">
        <v>243</v>
      </c>
    </row>
  </sheetData>
  <mergeCells count="5">
    <mergeCell ref="B75:F78"/>
    <mergeCell ref="B4:F6"/>
    <mergeCell ref="B10:F12"/>
    <mergeCell ref="B22:F24"/>
    <mergeCell ref="B27:F30"/>
  </mergeCells>
  <printOptions/>
  <pageMargins left="0.75" right="0.75" top="1" bottom="1" header="0.5" footer="0.5"/>
  <pageSetup orientation="portrait" paperSize="9"/>
  <rowBreaks count="1" manualBreakCount="1">
    <brk id="34" max="255" man="1"/>
  </rowBreaks>
</worksheet>
</file>

<file path=xl/worksheets/sheet14.xml><?xml version="1.0" encoding="utf-8"?>
<worksheet xmlns="http://schemas.openxmlformats.org/spreadsheetml/2006/main" xmlns:r="http://schemas.openxmlformats.org/officeDocument/2006/relationships">
  <dimension ref="B1:AC89"/>
  <sheetViews>
    <sheetView workbookViewId="0" topLeftCell="I42">
      <selection activeCell="P63" sqref="P63"/>
    </sheetView>
  </sheetViews>
  <sheetFormatPr defaultColWidth="11.00390625" defaultRowHeight="12.75"/>
  <cols>
    <col min="1" max="1" width="11.00390625" style="119" customWidth="1"/>
    <col min="2" max="2" width="11.875" style="119" bestFit="1" customWidth="1"/>
    <col min="3" max="3" width="8.00390625" style="119" bestFit="1" customWidth="1"/>
    <col min="4" max="4" width="5.375" style="119" bestFit="1" customWidth="1"/>
    <col min="5" max="5" width="6.375" style="119" bestFit="1" customWidth="1"/>
    <col min="6" max="6" width="11.875" style="119" bestFit="1" customWidth="1"/>
    <col min="7" max="7" width="12.375" style="119" bestFit="1" customWidth="1"/>
    <col min="8" max="9" width="5.375" style="119" bestFit="1" customWidth="1"/>
    <col min="10" max="10" width="6.375" style="119" bestFit="1" customWidth="1"/>
    <col min="11" max="11" width="10.125" style="119" bestFit="1" customWidth="1"/>
    <col min="12" max="12" width="12.375" style="119" bestFit="1" customWidth="1"/>
    <col min="13" max="13" width="8.00390625" style="119" bestFit="1" customWidth="1"/>
    <col min="14" max="14" width="4.875" style="119" bestFit="1" customWidth="1"/>
    <col min="15" max="15" width="2.875" style="119" bestFit="1" customWidth="1"/>
    <col min="16" max="16" width="11.00390625" style="119" customWidth="1"/>
    <col min="17" max="17" width="6.625" style="119" bestFit="1" customWidth="1"/>
    <col min="18" max="18" width="5.375" style="119" bestFit="1" customWidth="1"/>
    <col min="19" max="19" width="5.625" style="119" bestFit="1" customWidth="1"/>
    <col min="20" max="20" width="11.00390625" style="119" customWidth="1"/>
    <col min="21" max="21" width="12.00390625" style="119" bestFit="1" customWidth="1"/>
    <col min="22" max="22" width="2.00390625" style="119" bestFit="1" customWidth="1"/>
    <col min="23" max="23" width="5.00390625" style="119" bestFit="1" customWidth="1"/>
    <col min="24" max="24" width="3.00390625" style="119" bestFit="1" customWidth="1"/>
    <col min="25" max="16384" width="11.00390625" style="119" customWidth="1"/>
  </cols>
  <sheetData>
    <row r="1" spans="3:17" ht="12.75">
      <c r="C1" s="228" t="s">
        <v>58</v>
      </c>
      <c r="D1" s="228"/>
      <c r="E1" s="228"/>
      <c r="H1" s="229" t="s">
        <v>138</v>
      </c>
      <c r="I1" s="229"/>
      <c r="J1" s="229"/>
      <c r="M1" s="229" t="s">
        <v>4</v>
      </c>
      <c r="N1" s="229"/>
      <c r="O1" s="229"/>
      <c r="Q1" s="119" t="s">
        <v>5</v>
      </c>
    </row>
    <row r="2" spans="2:17" ht="12.75">
      <c r="B2" s="120" t="s">
        <v>6</v>
      </c>
      <c r="C2" s="121">
        <v>46</v>
      </c>
      <c r="D2" s="122">
        <v>69.4</v>
      </c>
      <c r="E2" s="123">
        <v>80</v>
      </c>
      <c r="G2" s="124" t="s">
        <v>6</v>
      </c>
      <c r="H2" s="125">
        <v>52</v>
      </c>
      <c r="I2" s="126">
        <v>72.2</v>
      </c>
      <c r="J2" s="125">
        <v>85</v>
      </c>
      <c r="K2" s="127"/>
      <c r="L2" s="124" t="s">
        <v>6</v>
      </c>
      <c r="M2" s="125">
        <v>2</v>
      </c>
      <c r="N2" s="128">
        <v>5.1</v>
      </c>
      <c r="O2" s="125">
        <v>9</v>
      </c>
      <c r="Q2" s="119">
        <v>100</v>
      </c>
    </row>
    <row r="3" spans="2:17" ht="12.75">
      <c r="B3" s="124" t="s">
        <v>7</v>
      </c>
      <c r="C3" s="122">
        <v>64</v>
      </c>
      <c r="D3" s="122">
        <v>84.6</v>
      </c>
      <c r="E3" s="123">
        <v>92</v>
      </c>
      <c r="G3" s="124" t="s">
        <v>7</v>
      </c>
      <c r="H3" s="127">
        <v>87</v>
      </c>
      <c r="I3" s="129">
        <v>98.1</v>
      </c>
      <c r="J3" s="127">
        <v>99</v>
      </c>
      <c r="K3" s="127"/>
      <c r="L3" s="124" t="s">
        <v>7</v>
      </c>
      <c r="M3" s="127">
        <v>8</v>
      </c>
      <c r="N3" s="130">
        <v>8.7</v>
      </c>
      <c r="O3" s="127">
        <v>14</v>
      </c>
      <c r="Q3" s="119">
        <v>100</v>
      </c>
    </row>
    <row r="4" spans="2:17" ht="12.75">
      <c r="B4" s="124" t="s">
        <v>8</v>
      </c>
      <c r="C4" s="122">
        <v>49</v>
      </c>
      <c r="D4" s="122">
        <v>73.3</v>
      </c>
      <c r="E4" s="123">
        <v>83</v>
      </c>
      <c r="G4" s="124" t="s">
        <v>8</v>
      </c>
      <c r="H4" s="127">
        <v>79</v>
      </c>
      <c r="I4" s="129">
        <v>97.1</v>
      </c>
      <c r="J4" s="127">
        <v>99</v>
      </c>
      <c r="K4" s="127"/>
      <c r="L4" s="124" t="s">
        <v>8</v>
      </c>
      <c r="M4" s="127">
        <v>4</v>
      </c>
      <c r="N4" s="130">
        <v>8.9</v>
      </c>
      <c r="O4" s="127">
        <v>17</v>
      </c>
      <c r="Q4" s="119">
        <v>100</v>
      </c>
    </row>
    <row r="5" spans="2:17" ht="12.75">
      <c r="B5" s="124" t="s">
        <v>9</v>
      </c>
      <c r="C5" s="122">
        <v>52</v>
      </c>
      <c r="D5" s="122">
        <v>71.7</v>
      </c>
      <c r="E5" s="123">
        <v>83</v>
      </c>
      <c r="G5" s="124" t="s">
        <v>9</v>
      </c>
      <c r="H5" s="127">
        <v>77</v>
      </c>
      <c r="I5" s="129">
        <v>96.2</v>
      </c>
      <c r="J5" s="127">
        <v>98</v>
      </c>
      <c r="K5" s="127"/>
      <c r="L5" s="124" t="s">
        <v>9</v>
      </c>
      <c r="M5" s="127">
        <v>3</v>
      </c>
      <c r="N5" s="129">
        <v>4</v>
      </c>
      <c r="O5" s="127">
        <v>8</v>
      </c>
      <c r="Q5" s="119">
        <v>100</v>
      </c>
    </row>
    <row r="6" spans="2:17" ht="12.75">
      <c r="B6" s="124" t="s">
        <v>10</v>
      </c>
      <c r="C6" s="122">
        <v>24</v>
      </c>
      <c r="D6" s="131">
        <v>46.4</v>
      </c>
      <c r="E6" s="123">
        <v>54</v>
      </c>
      <c r="G6" s="124" t="s">
        <v>10</v>
      </c>
      <c r="H6" s="127">
        <v>31</v>
      </c>
      <c r="I6" s="130">
        <v>51</v>
      </c>
      <c r="J6" s="127">
        <v>61</v>
      </c>
      <c r="K6" s="127"/>
      <c r="L6" s="124" t="s">
        <v>10</v>
      </c>
      <c r="M6" s="127">
        <v>3</v>
      </c>
      <c r="N6" s="129">
        <v>7.2</v>
      </c>
      <c r="O6" s="127">
        <v>10</v>
      </c>
      <c r="Q6" s="119">
        <v>100</v>
      </c>
    </row>
    <row r="7" spans="2:17" ht="12.75">
      <c r="B7" s="124" t="s">
        <v>11</v>
      </c>
      <c r="C7" s="122">
        <v>43</v>
      </c>
      <c r="D7" s="132">
        <v>65.3</v>
      </c>
      <c r="E7" s="123">
        <v>75</v>
      </c>
      <c r="G7" s="124" t="s">
        <v>11</v>
      </c>
      <c r="H7" s="127">
        <v>45</v>
      </c>
      <c r="I7" s="130">
        <v>70</v>
      </c>
      <c r="J7" s="127">
        <v>78</v>
      </c>
      <c r="K7" s="127"/>
      <c r="L7" s="124" t="s">
        <v>11</v>
      </c>
      <c r="M7" s="127">
        <v>0</v>
      </c>
      <c r="N7" s="129">
        <v>0</v>
      </c>
      <c r="O7" s="127">
        <v>0</v>
      </c>
      <c r="Q7" s="119">
        <v>100</v>
      </c>
    </row>
    <row r="8" spans="2:17" ht="12.75">
      <c r="B8" s="124" t="s">
        <v>12</v>
      </c>
      <c r="C8" s="122">
        <v>64</v>
      </c>
      <c r="D8" s="122">
        <v>84.5</v>
      </c>
      <c r="E8" s="123">
        <v>98</v>
      </c>
      <c r="G8" s="124" t="s">
        <v>12</v>
      </c>
      <c r="H8" s="127">
        <v>65</v>
      </c>
      <c r="I8" s="129">
        <v>93.3</v>
      </c>
      <c r="J8" s="127">
        <v>97</v>
      </c>
      <c r="K8" s="127"/>
      <c r="L8" s="124" t="s">
        <v>12</v>
      </c>
      <c r="M8" s="127">
        <v>2</v>
      </c>
      <c r="N8" s="129">
        <v>1.9</v>
      </c>
      <c r="O8" s="127">
        <v>3</v>
      </c>
      <c r="Q8" s="119">
        <v>100</v>
      </c>
    </row>
    <row r="9" spans="2:17" ht="12.75">
      <c r="B9" s="124" t="s">
        <v>95</v>
      </c>
      <c r="C9" s="122">
        <v>38</v>
      </c>
      <c r="D9" s="132">
        <v>59.6</v>
      </c>
      <c r="E9" s="123">
        <v>70</v>
      </c>
      <c r="G9" s="124" t="s">
        <v>95</v>
      </c>
      <c r="H9" s="127">
        <v>67</v>
      </c>
      <c r="I9" s="129">
        <v>85.3</v>
      </c>
      <c r="J9" s="127">
        <v>97</v>
      </c>
      <c r="K9" s="127"/>
      <c r="L9" s="124" t="s">
        <v>95</v>
      </c>
      <c r="M9" s="127">
        <v>4</v>
      </c>
      <c r="N9" s="130">
        <v>8.1</v>
      </c>
      <c r="O9" s="127">
        <v>11</v>
      </c>
      <c r="Q9" s="119">
        <v>100</v>
      </c>
    </row>
    <row r="10" spans="2:17" ht="12.75">
      <c r="B10" s="124" t="s">
        <v>96</v>
      </c>
      <c r="C10" s="122">
        <v>29</v>
      </c>
      <c r="D10" s="132">
        <v>50</v>
      </c>
      <c r="E10" s="123">
        <v>59</v>
      </c>
      <c r="G10" s="124" t="s">
        <v>96</v>
      </c>
      <c r="H10" s="127">
        <v>41</v>
      </c>
      <c r="I10" s="130">
        <v>60.6</v>
      </c>
      <c r="J10" s="127">
        <v>72</v>
      </c>
      <c r="K10" s="127"/>
      <c r="L10" s="124" t="s">
        <v>96</v>
      </c>
      <c r="M10" s="127">
        <v>2</v>
      </c>
      <c r="N10" s="129">
        <v>5.2</v>
      </c>
      <c r="O10" s="127">
        <v>6</v>
      </c>
      <c r="Q10" s="119">
        <v>100</v>
      </c>
    </row>
    <row r="11" spans="2:17" ht="12.75">
      <c r="B11" s="124" t="s">
        <v>97</v>
      </c>
      <c r="C11" s="122">
        <v>55</v>
      </c>
      <c r="D11" s="122">
        <v>84.5</v>
      </c>
      <c r="E11" s="123">
        <v>96</v>
      </c>
      <c r="G11" s="124" t="s">
        <v>97</v>
      </c>
      <c r="H11" s="127">
        <v>70</v>
      </c>
      <c r="I11" s="129">
        <v>90.1</v>
      </c>
      <c r="J11" s="127">
        <v>98</v>
      </c>
      <c r="K11" s="127"/>
      <c r="L11" s="124" t="s">
        <v>97</v>
      </c>
      <c r="M11" s="127">
        <v>3</v>
      </c>
      <c r="N11" s="129">
        <v>5.8</v>
      </c>
      <c r="O11" s="127">
        <v>12</v>
      </c>
      <c r="Q11" s="119">
        <v>100</v>
      </c>
    </row>
    <row r="12" spans="2:17" ht="12.75">
      <c r="B12" s="124" t="s">
        <v>98</v>
      </c>
      <c r="C12" s="122">
        <v>11</v>
      </c>
      <c r="D12" s="132">
        <v>27</v>
      </c>
      <c r="E12" s="123">
        <v>31</v>
      </c>
      <c r="G12" s="124" t="s">
        <v>98</v>
      </c>
      <c r="H12" s="127">
        <v>15</v>
      </c>
      <c r="I12" s="130">
        <v>32.6</v>
      </c>
      <c r="J12" s="127">
        <v>40</v>
      </c>
      <c r="K12" s="127"/>
      <c r="L12" s="124" t="s">
        <v>98</v>
      </c>
      <c r="M12" s="127">
        <v>3</v>
      </c>
      <c r="N12" s="130">
        <v>11.2</v>
      </c>
      <c r="O12" s="127">
        <v>18</v>
      </c>
      <c r="Q12" s="119">
        <v>100</v>
      </c>
    </row>
    <row r="13" spans="2:17" ht="12.75">
      <c r="B13" s="124" t="s">
        <v>99</v>
      </c>
      <c r="C13" s="122">
        <v>67</v>
      </c>
      <c r="D13" s="122">
        <v>88.5</v>
      </c>
      <c r="E13" s="123">
        <v>97</v>
      </c>
      <c r="G13" s="124" t="s">
        <v>99</v>
      </c>
      <c r="H13" s="127">
        <v>79</v>
      </c>
      <c r="I13" s="129">
        <v>96.1</v>
      </c>
      <c r="J13" s="127">
        <v>99</v>
      </c>
      <c r="K13" s="127"/>
      <c r="L13" s="124" t="s">
        <v>99</v>
      </c>
      <c r="M13" s="127">
        <v>3</v>
      </c>
      <c r="N13" s="129">
        <v>2.9</v>
      </c>
      <c r="O13" s="127">
        <v>5</v>
      </c>
      <c r="Q13" s="119">
        <v>100</v>
      </c>
    </row>
    <row r="14" spans="2:17" ht="12.75">
      <c r="B14" s="124" t="s">
        <v>100</v>
      </c>
      <c r="C14" s="122">
        <v>51</v>
      </c>
      <c r="D14" s="122">
        <v>72.8</v>
      </c>
      <c r="E14" s="123">
        <v>86</v>
      </c>
      <c r="G14" s="124" t="s">
        <v>100</v>
      </c>
      <c r="H14" s="127">
        <v>61</v>
      </c>
      <c r="I14" s="130">
        <v>81.7</v>
      </c>
      <c r="J14" s="127">
        <v>94</v>
      </c>
      <c r="K14" s="127"/>
      <c r="L14" s="124" t="s">
        <v>100</v>
      </c>
      <c r="M14" s="127">
        <v>2</v>
      </c>
      <c r="N14" s="129">
        <v>3.9</v>
      </c>
      <c r="O14" s="127">
        <v>6</v>
      </c>
      <c r="Q14" s="119">
        <v>100</v>
      </c>
    </row>
    <row r="15" spans="2:17" ht="12.75">
      <c r="B15" s="124" t="s">
        <v>101</v>
      </c>
      <c r="C15" s="122">
        <v>57</v>
      </c>
      <c r="D15" s="122">
        <v>75.5</v>
      </c>
      <c r="E15" s="123">
        <v>86</v>
      </c>
      <c r="G15" s="124" t="s">
        <v>102</v>
      </c>
      <c r="H15" s="127">
        <v>68</v>
      </c>
      <c r="I15" s="129">
        <v>89.2</v>
      </c>
      <c r="J15" s="127">
        <v>96</v>
      </c>
      <c r="K15" s="127"/>
      <c r="L15" s="124" t="s">
        <v>102</v>
      </c>
      <c r="M15" s="127">
        <v>2</v>
      </c>
      <c r="N15" s="129">
        <v>5.1</v>
      </c>
      <c r="O15" s="127">
        <v>6</v>
      </c>
      <c r="Q15" s="119">
        <v>100</v>
      </c>
    </row>
    <row r="16" spans="2:17" ht="12.75">
      <c r="B16" s="124" t="s">
        <v>103</v>
      </c>
      <c r="C16" s="122">
        <v>65</v>
      </c>
      <c r="D16" s="122">
        <v>86.1</v>
      </c>
      <c r="E16" s="123">
        <v>97</v>
      </c>
      <c r="G16" s="124" t="s">
        <v>103</v>
      </c>
      <c r="H16" s="127">
        <v>74</v>
      </c>
      <c r="I16" s="129">
        <v>93.2</v>
      </c>
      <c r="J16" s="127">
        <v>98</v>
      </c>
      <c r="K16" s="127"/>
      <c r="L16" s="124" t="s">
        <v>103</v>
      </c>
      <c r="M16" s="127">
        <v>3</v>
      </c>
      <c r="N16" s="129">
        <v>5</v>
      </c>
      <c r="O16" s="127">
        <v>10</v>
      </c>
      <c r="Q16" s="119">
        <v>100</v>
      </c>
    </row>
    <row r="17" spans="2:17" ht="12.75">
      <c r="B17" s="124" t="s">
        <v>25</v>
      </c>
      <c r="C17" s="122">
        <v>69</v>
      </c>
      <c r="D17" s="122">
        <v>87.4</v>
      </c>
      <c r="E17" s="123">
        <v>98</v>
      </c>
      <c r="G17" s="124" t="s">
        <v>25</v>
      </c>
      <c r="H17" s="127">
        <v>83</v>
      </c>
      <c r="I17" s="129">
        <v>98.1</v>
      </c>
      <c r="J17" s="127">
        <v>99</v>
      </c>
      <c r="K17" s="127"/>
      <c r="L17" s="124" t="s">
        <v>25</v>
      </c>
      <c r="M17" s="127">
        <v>2</v>
      </c>
      <c r="N17" s="129">
        <v>1.9</v>
      </c>
      <c r="O17" s="127">
        <v>3</v>
      </c>
      <c r="Q17" s="119">
        <v>100</v>
      </c>
    </row>
    <row r="18" spans="2:17" ht="12.75">
      <c r="B18" s="124" t="s">
        <v>26</v>
      </c>
      <c r="C18" s="122">
        <v>67</v>
      </c>
      <c r="D18" s="122">
        <v>86.1</v>
      </c>
      <c r="E18" s="123">
        <v>96</v>
      </c>
      <c r="G18" s="124" t="s">
        <v>26</v>
      </c>
      <c r="H18" s="127">
        <v>82</v>
      </c>
      <c r="I18" s="129">
        <v>99</v>
      </c>
      <c r="J18" s="127">
        <v>99</v>
      </c>
      <c r="K18" s="127"/>
      <c r="L18" s="124" t="s">
        <v>26</v>
      </c>
      <c r="M18" s="127">
        <v>4</v>
      </c>
      <c r="N18" s="129">
        <v>5</v>
      </c>
      <c r="O18" s="127">
        <v>6</v>
      </c>
      <c r="Q18" s="119">
        <v>100</v>
      </c>
    </row>
    <row r="19" spans="2:17" ht="12.75">
      <c r="B19" s="124" t="s">
        <v>27</v>
      </c>
      <c r="C19" s="122">
        <v>66</v>
      </c>
      <c r="D19" s="122">
        <v>86</v>
      </c>
      <c r="E19" s="123">
        <v>96</v>
      </c>
      <c r="G19" s="124" t="s">
        <v>27</v>
      </c>
      <c r="H19" s="127">
        <v>80</v>
      </c>
      <c r="I19" s="129">
        <v>97</v>
      </c>
      <c r="J19" s="127">
        <v>98</v>
      </c>
      <c r="K19" s="127"/>
      <c r="L19" s="124" t="s">
        <v>27</v>
      </c>
      <c r="M19" s="127">
        <v>4</v>
      </c>
      <c r="N19" s="129">
        <v>5</v>
      </c>
      <c r="O19" s="127">
        <v>9</v>
      </c>
      <c r="Q19" s="119">
        <v>100</v>
      </c>
    </row>
    <row r="20" spans="2:17" ht="12.75">
      <c r="B20" s="124" t="s">
        <v>28</v>
      </c>
      <c r="C20" s="122">
        <v>56</v>
      </c>
      <c r="D20" s="122">
        <v>77.9</v>
      </c>
      <c r="E20" s="123">
        <v>89</v>
      </c>
      <c r="G20" s="124" t="s">
        <v>28</v>
      </c>
      <c r="H20" s="127">
        <v>74</v>
      </c>
      <c r="I20" s="129">
        <v>98.1</v>
      </c>
      <c r="J20" s="127">
        <v>98</v>
      </c>
      <c r="K20" s="127"/>
      <c r="L20" s="124" t="s">
        <v>28</v>
      </c>
      <c r="M20" s="127">
        <v>6</v>
      </c>
      <c r="N20" s="130">
        <v>7.7</v>
      </c>
      <c r="O20" s="127">
        <v>11</v>
      </c>
      <c r="Q20" s="119">
        <v>100</v>
      </c>
    </row>
    <row r="22" spans="17:29" ht="12.75">
      <c r="Q22" s="18" t="s">
        <v>129</v>
      </c>
      <c r="U22" s="124" t="s">
        <v>99</v>
      </c>
      <c r="V22" s="122">
        <v>67</v>
      </c>
      <c r="W22" s="122">
        <v>88.5</v>
      </c>
      <c r="X22" s="123">
        <v>97</v>
      </c>
      <c r="Z22" s="124" t="s">
        <v>99</v>
      </c>
      <c r="AA22" s="127">
        <v>3</v>
      </c>
      <c r="AB22" s="129">
        <v>2.9</v>
      </c>
      <c r="AC22" s="127">
        <v>5</v>
      </c>
    </row>
    <row r="23" spans="3:29" ht="12.75">
      <c r="C23" s="119" t="s">
        <v>112</v>
      </c>
      <c r="M23" s="123" t="s">
        <v>112</v>
      </c>
      <c r="Q23" s="18" t="s">
        <v>49</v>
      </c>
      <c r="U23" s="124" t="s">
        <v>25</v>
      </c>
      <c r="V23" s="122">
        <v>69</v>
      </c>
      <c r="W23" s="122">
        <v>87.4</v>
      </c>
      <c r="X23" s="123">
        <v>98</v>
      </c>
      <c r="Z23" s="124" t="s">
        <v>25</v>
      </c>
      <c r="AA23" s="127">
        <v>2</v>
      </c>
      <c r="AB23" s="129">
        <v>1.9</v>
      </c>
      <c r="AC23" s="127">
        <v>3</v>
      </c>
    </row>
    <row r="24" spans="2:29" ht="12.75">
      <c r="B24" s="120" t="s">
        <v>6</v>
      </c>
      <c r="C24" s="133">
        <f aca="true" t="shared" si="0" ref="C24:C42">SQRT(((E2-Q2)^2)+((J2-Q2)^2))</f>
        <v>25</v>
      </c>
      <c r="D24" s="133">
        <f aca="true" t="shared" si="1" ref="D24:D42">SQRT(((D2-Q2)^2)+((I2-Q2)^2))</f>
        <v>41.34247210799082</v>
      </c>
      <c r="E24" s="133">
        <f aca="true" t="shared" si="2" ref="E24:E42">SQRT(((C2-Q2)^2)+((H2-Q2)^2))</f>
        <v>72.24956747275377</v>
      </c>
      <c r="G24" s="120" t="s">
        <v>99</v>
      </c>
      <c r="H24" s="133">
        <v>3.1622776601683795</v>
      </c>
      <c r="I24" s="133">
        <v>12.143310915891103</v>
      </c>
      <c r="J24" s="133">
        <v>39.11521443121589</v>
      </c>
      <c r="L24" s="120" t="s">
        <v>99</v>
      </c>
      <c r="M24" s="134">
        <v>12.143310915891103</v>
      </c>
      <c r="Q24" s="18" t="s">
        <v>51</v>
      </c>
      <c r="U24" s="124" t="s">
        <v>26</v>
      </c>
      <c r="V24" s="122">
        <v>67</v>
      </c>
      <c r="W24" s="122">
        <v>86.1</v>
      </c>
      <c r="X24" s="123">
        <v>96</v>
      </c>
      <c r="Z24" s="124" t="s">
        <v>26</v>
      </c>
      <c r="AA24" s="127">
        <v>4</v>
      </c>
      <c r="AB24" s="129">
        <v>5</v>
      </c>
      <c r="AC24" s="127">
        <v>6</v>
      </c>
    </row>
    <row r="25" spans="2:29" ht="12.75">
      <c r="B25" s="124" t="s">
        <v>7</v>
      </c>
      <c r="C25" s="133">
        <f t="shared" si="0"/>
        <v>8.06225774829855</v>
      </c>
      <c r="D25" s="133">
        <f t="shared" si="1"/>
        <v>15.516765126791093</v>
      </c>
      <c r="E25" s="133">
        <f t="shared" si="2"/>
        <v>38.27531841800928</v>
      </c>
      <c r="G25" s="124" t="s">
        <v>25</v>
      </c>
      <c r="H25" s="133">
        <v>2.23606797749979</v>
      </c>
      <c r="I25" s="133">
        <v>12.742448744256336</v>
      </c>
      <c r="J25" s="133">
        <v>35.35533905932738</v>
      </c>
      <c r="L25" s="124" t="s">
        <v>25</v>
      </c>
      <c r="M25" s="134">
        <v>12.742448744256336</v>
      </c>
      <c r="Q25" s="18" t="s">
        <v>130</v>
      </c>
      <c r="U25" s="124" t="s">
        <v>103</v>
      </c>
      <c r="V25" s="122">
        <v>65</v>
      </c>
      <c r="W25" s="122">
        <v>86.1</v>
      </c>
      <c r="X25" s="123">
        <v>97</v>
      </c>
      <c r="Z25" s="124" t="s">
        <v>103</v>
      </c>
      <c r="AA25" s="127">
        <v>3</v>
      </c>
      <c r="AB25" s="129">
        <v>5</v>
      </c>
      <c r="AC25" s="127">
        <v>10</v>
      </c>
    </row>
    <row r="26" spans="2:29" ht="12.75">
      <c r="B26" s="124" t="s">
        <v>8</v>
      </c>
      <c r="C26" s="133">
        <f t="shared" si="0"/>
        <v>17.029386365926403</v>
      </c>
      <c r="D26" s="133">
        <f t="shared" si="1"/>
        <v>26.857028875138074</v>
      </c>
      <c r="E26" s="133">
        <f t="shared" si="2"/>
        <v>55.154328932550705</v>
      </c>
      <c r="G26" s="124" t="s">
        <v>26</v>
      </c>
      <c r="H26" s="133">
        <v>4.123105625617661</v>
      </c>
      <c r="I26" s="133">
        <v>13.935924798878622</v>
      </c>
      <c r="J26" s="133">
        <v>37.589892258425</v>
      </c>
      <c r="L26" s="124" t="s">
        <v>26</v>
      </c>
      <c r="M26" s="134">
        <v>13.935924798878622</v>
      </c>
      <c r="Q26" s="18" t="s">
        <v>48</v>
      </c>
      <c r="U26" s="124" t="s">
        <v>27</v>
      </c>
      <c r="V26" s="122">
        <v>66</v>
      </c>
      <c r="W26" s="122">
        <v>86</v>
      </c>
      <c r="X26" s="123">
        <v>96</v>
      </c>
      <c r="Z26" s="124" t="s">
        <v>27</v>
      </c>
      <c r="AA26" s="127">
        <v>4</v>
      </c>
      <c r="AB26" s="129">
        <v>5</v>
      </c>
      <c r="AC26" s="127">
        <v>9</v>
      </c>
    </row>
    <row r="27" spans="2:29" ht="12.75">
      <c r="B27" s="124" t="s">
        <v>9</v>
      </c>
      <c r="C27" s="133">
        <f t="shared" si="0"/>
        <v>17.11724276862369</v>
      </c>
      <c r="D27" s="133">
        <f t="shared" si="1"/>
        <v>28.553983960211223</v>
      </c>
      <c r="E27" s="133">
        <f t="shared" si="2"/>
        <v>53.225933528685054</v>
      </c>
      <c r="G27" s="124" t="s">
        <v>27</v>
      </c>
      <c r="H27" s="133">
        <v>4.47213595499958</v>
      </c>
      <c r="I27" s="133">
        <v>14.317821063276353</v>
      </c>
      <c r="J27" s="133">
        <v>39.44616584663204</v>
      </c>
      <c r="L27" s="124" t="s">
        <v>27</v>
      </c>
      <c r="M27" s="134">
        <v>14.317821063276353</v>
      </c>
      <c r="Q27" s="20" t="s">
        <v>127</v>
      </c>
      <c r="U27" s="124" t="s">
        <v>7</v>
      </c>
      <c r="V27" s="122">
        <v>64</v>
      </c>
      <c r="W27" s="122">
        <v>84.6</v>
      </c>
      <c r="X27" s="123">
        <v>92</v>
      </c>
      <c r="Z27" s="124" t="s">
        <v>7</v>
      </c>
      <c r="AA27" s="127">
        <v>8</v>
      </c>
      <c r="AB27" s="130">
        <v>8.7</v>
      </c>
      <c r="AC27" s="127">
        <v>14</v>
      </c>
    </row>
    <row r="28" spans="2:29" ht="12.75">
      <c r="B28" s="124" t="s">
        <v>10</v>
      </c>
      <c r="C28" s="133">
        <f t="shared" si="0"/>
        <v>60.30754513325841</v>
      </c>
      <c r="D28" s="133">
        <f t="shared" si="1"/>
        <v>72.62203522347745</v>
      </c>
      <c r="E28" s="133">
        <f t="shared" si="2"/>
        <v>102.6498904042279</v>
      </c>
      <c r="G28" s="124" t="s">
        <v>103</v>
      </c>
      <c r="H28" s="133">
        <v>3.605551275463989</v>
      </c>
      <c r="I28" s="133">
        <v>15.474172029546528</v>
      </c>
      <c r="J28" s="133">
        <v>43.60045871318328</v>
      </c>
      <c r="L28" s="124" t="s">
        <v>103</v>
      </c>
      <c r="M28" s="134">
        <v>15.474172029546528</v>
      </c>
      <c r="Q28" s="18" t="s">
        <v>142</v>
      </c>
      <c r="U28" s="124" t="s">
        <v>12</v>
      </c>
      <c r="V28" s="122">
        <v>64</v>
      </c>
      <c r="W28" s="122">
        <v>84.5</v>
      </c>
      <c r="X28" s="123">
        <v>98</v>
      </c>
      <c r="Z28" s="124" t="s">
        <v>12</v>
      </c>
      <c r="AA28" s="127">
        <v>2</v>
      </c>
      <c r="AB28" s="129">
        <v>1.9</v>
      </c>
      <c r="AC28" s="127">
        <v>3</v>
      </c>
    </row>
    <row r="29" spans="2:29" ht="12.75">
      <c r="B29" s="124" t="s">
        <v>11</v>
      </c>
      <c r="C29" s="133">
        <f t="shared" si="0"/>
        <v>33.301651610693426</v>
      </c>
      <c r="D29" s="133">
        <f t="shared" si="1"/>
        <v>45.870360800848296</v>
      </c>
      <c r="E29" s="133">
        <f t="shared" si="2"/>
        <v>79.20858539325141</v>
      </c>
      <c r="G29" s="124" t="s">
        <v>7</v>
      </c>
      <c r="H29" s="133">
        <v>8.06225774829855</v>
      </c>
      <c r="I29" s="133">
        <v>15.516765126791093</v>
      </c>
      <c r="J29" s="133">
        <v>38.27531841800928</v>
      </c>
      <c r="L29" s="124" t="s">
        <v>7</v>
      </c>
      <c r="M29" s="134">
        <v>15.516765126791093</v>
      </c>
      <c r="Q29" s="18" t="s">
        <v>53</v>
      </c>
      <c r="U29" s="124" t="s">
        <v>97</v>
      </c>
      <c r="V29" s="122">
        <v>55</v>
      </c>
      <c r="W29" s="122">
        <v>84.5</v>
      </c>
      <c r="X29" s="123">
        <v>96</v>
      </c>
      <c r="Z29" s="124" t="s">
        <v>97</v>
      </c>
      <c r="AA29" s="127">
        <v>3</v>
      </c>
      <c r="AB29" s="129">
        <v>5.8</v>
      </c>
      <c r="AC29" s="127">
        <v>12</v>
      </c>
    </row>
    <row r="30" spans="2:29" ht="12.75">
      <c r="B30" s="124" t="s">
        <v>12</v>
      </c>
      <c r="C30" s="133">
        <f t="shared" si="0"/>
        <v>3.605551275463989</v>
      </c>
      <c r="D30" s="133">
        <f t="shared" si="1"/>
        <v>16.886088949191286</v>
      </c>
      <c r="E30" s="133">
        <f t="shared" si="2"/>
        <v>50.20956084253277</v>
      </c>
      <c r="G30" s="124" t="s">
        <v>12</v>
      </c>
      <c r="H30" s="133">
        <v>3.605551275463989</v>
      </c>
      <c r="I30" s="133">
        <v>16.886088949191286</v>
      </c>
      <c r="J30" s="133">
        <v>50.20956084253277</v>
      </c>
      <c r="L30" s="124" t="s">
        <v>12</v>
      </c>
      <c r="M30" s="134">
        <v>16.886088949191286</v>
      </c>
      <c r="Q30" s="18" t="s">
        <v>134</v>
      </c>
      <c r="U30" s="124" t="s">
        <v>28</v>
      </c>
      <c r="V30" s="122">
        <v>56</v>
      </c>
      <c r="W30" s="122">
        <v>77.9</v>
      </c>
      <c r="X30" s="123">
        <v>89</v>
      </c>
      <c r="Z30" s="124" t="s">
        <v>28</v>
      </c>
      <c r="AA30" s="127">
        <v>6</v>
      </c>
      <c r="AB30" s="130">
        <v>7.7</v>
      </c>
      <c r="AC30" s="127">
        <v>11</v>
      </c>
    </row>
    <row r="31" spans="2:29" ht="12.75">
      <c r="B31" s="124" t="s">
        <v>95</v>
      </c>
      <c r="C31" s="133">
        <f t="shared" si="0"/>
        <v>30.14962686336267</v>
      </c>
      <c r="D31" s="133">
        <f t="shared" si="1"/>
        <v>42.99127818523194</v>
      </c>
      <c r="E31" s="133">
        <f t="shared" si="2"/>
        <v>70.2353187506115</v>
      </c>
      <c r="G31" s="124" t="s">
        <v>97</v>
      </c>
      <c r="H31" s="133">
        <v>4.47213595499958</v>
      </c>
      <c r="I31" s="133">
        <v>18.391846019364127</v>
      </c>
      <c r="J31" s="133">
        <v>54.08326913195984</v>
      </c>
      <c r="L31" s="124" t="s">
        <v>97</v>
      </c>
      <c r="M31" s="134">
        <v>18.391846019364127</v>
      </c>
      <c r="Q31" s="18" t="s">
        <v>125</v>
      </c>
      <c r="U31" s="124" t="s">
        <v>101</v>
      </c>
      <c r="V31" s="122">
        <v>57</v>
      </c>
      <c r="W31" s="122">
        <v>75.5</v>
      </c>
      <c r="X31" s="123">
        <v>86</v>
      </c>
      <c r="Z31" s="124" t="s">
        <v>102</v>
      </c>
      <c r="AA31" s="127">
        <v>2</v>
      </c>
      <c r="AB31" s="129">
        <v>5.1</v>
      </c>
      <c r="AC31" s="127">
        <v>6</v>
      </c>
    </row>
    <row r="32" spans="2:29" ht="12.75">
      <c r="B32" s="124" t="s">
        <v>96</v>
      </c>
      <c r="C32" s="133">
        <f t="shared" si="0"/>
        <v>49.64876634922564</v>
      </c>
      <c r="D32" s="133">
        <f t="shared" si="1"/>
        <v>63.658149517559806</v>
      </c>
      <c r="E32" s="133">
        <f t="shared" si="2"/>
        <v>92.31467922275417</v>
      </c>
      <c r="G32" s="124" t="s">
        <v>28</v>
      </c>
      <c r="H32" s="133">
        <v>11.180339887498949</v>
      </c>
      <c r="I32" s="133">
        <v>22.181523843054602</v>
      </c>
      <c r="J32" s="133">
        <v>51.10772935672255</v>
      </c>
      <c r="L32" s="124" t="s">
        <v>28</v>
      </c>
      <c r="M32" s="134">
        <v>22.181523843054602</v>
      </c>
      <c r="Q32" s="18" t="s">
        <v>132</v>
      </c>
      <c r="U32" s="124" t="s">
        <v>8</v>
      </c>
      <c r="V32" s="122">
        <v>49</v>
      </c>
      <c r="W32" s="122">
        <v>73.3</v>
      </c>
      <c r="X32" s="123">
        <v>83</v>
      </c>
      <c r="Z32" s="124" t="s">
        <v>8</v>
      </c>
      <c r="AA32" s="127">
        <v>4</v>
      </c>
      <c r="AB32" s="130">
        <v>8.9</v>
      </c>
      <c r="AC32" s="127">
        <v>17</v>
      </c>
    </row>
    <row r="33" spans="2:29" ht="12.75">
      <c r="B33" s="124" t="s">
        <v>97</v>
      </c>
      <c r="C33" s="133">
        <f t="shared" si="0"/>
        <v>4.47213595499958</v>
      </c>
      <c r="D33" s="133">
        <f t="shared" si="1"/>
        <v>18.391846019364127</v>
      </c>
      <c r="E33" s="133">
        <f t="shared" si="2"/>
        <v>54.08326913195984</v>
      </c>
      <c r="G33" s="124" t="s">
        <v>101</v>
      </c>
      <c r="H33" s="133">
        <v>14.560219778561036</v>
      </c>
      <c r="I33" s="133">
        <v>26.774801586566426</v>
      </c>
      <c r="J33" s="133">
        <v>53.600373133029585</v>
      </c>
      <c r="L33" s="124" t="s">
        <v>101</v>
      </c>
      <c r="M33" s="134">
        <v>26.774801586566426</v>
      </c>
      <c r="Q33" s="18" t="s">
        <v>131</v>
      </c>
      <c r="U33" s="124" t="s">
        <v>100</v>
      </c>
      <c r="V33" s="122">
        <v>51</v>
      </c>
      <c r="W33" s="122">
        <v>72.8</v>
      </c>
      <c r="X33" s="123">
        <v>86</v>
      </c>
      <c r="Z33" s="124" t="s">
        <v>100</v>
      </c>
      <c r="AA33" s="127">
        <v>2</v>
      </c>
      <c r="AB33" s="129">
        <v>3.9</v>
      </c>
      <c r="AC33" s="127">
        <v>6</v>
      </c>
    </row>
    <row r="34" spans="2:29" ht="12.75">
      <c r="B34" s="124" t="s">
        <v>98</v>
      </c>
      <c r="C34" s="133">
        <f t="shared" si="0"/>
        <v>91.43850392476902</v>
      </c>
      <c r="D34" s="133">
        <f t="shared" si="1"/>
        <v>99.35673102512986</v>
      </c>
      <c r="E34" s="133">
        <f t="shared" si="2"/>
        <v>123.0690862889621</v>
      </c>
      <c r="G34" s="124" t="s">
        <v>8</v>
      </c>
      <c r="H34" s="133">
        <v>17.029386365926403</v>
      </c>
      <c r="I34" s="133">
        <v>26.857028875138074</v>
      </c>
      <c r="J34" s="133">
        <v>55.154328932550705</v>
      </c>
      <c r="L34" s="124" t="s">
        <v>8</v>
      </c>
      <c r="M34" s="134">
        <v>26.857028875138074</v>
      </c>
      <c r="Q34" s="18" t="s">
        <v>128</v>
      </c>
      <c r="U34" s="124" t="s">
        <v>9</v>
      </c>
      <c r="V34" s="122">
        <v>52</v>
      </c>
      <c r="W34" s="122">
        <v>71.7</v>
      </c>
      <c r="X34" s="123">
        <v>83</v>
      </c>
      <c r="Z34" s="124" t="s">
        <v>9</v>
      </c>
      <c r="AA34" s="127">
        <v>3</v>
      </c>
      <c r="AB34" s="129">
        <v>4</v>
      </c>
      <c r="AC34" s="127">
        <v>8</v>
      </c>
    </row>
    <row r="35" spans="2:29" ht="12.75">
      <c r="B35" s="124" t="s">
        <v>99</v>
      </c>
      <c r="C35" s="133">
        <f t="shared" si="0"/>
        <v>3.1622776601683795</v>
      </c>
      <c r="D35" s="133">
        <f t="shared" si="1"/>
        <v>12.143310915891103</v>
      </c>
      <c r="E35" s="133">
        <f t="shared" si="2"/>
        <v>39.11521443121589</v>
      </c>
      <c r="G35" s="124" t="s">
        <v>9</v>
      </c>
      <c r="H35" s="133">
        <v>17.11724276862369</v>
      </c>
      <c r="I35" s="133">
        <v>28.553983960211223</v>
      </c>
      <c r="J35" s="133">
        <v>53.225933528685054</v>
      </c>
      <c r="L35" s="124" t="s">
        <v>9</v>
      </c>
      <c r="M35" s="134">
        <v>28.553983960211223</v>
      </c>
      <c r="Q35" s="18" t="s">
        <v>126</v>
      </c>
      <c r="U35" s="124" t="s">
        <v>6</v>
      </c>
      <c r="V35" s="122">
        <v>46</v>
      </c>
      <c r="W35" s="122">
        <v>69.4</v>
      </c>
      <c r="X35" s="123">
        <v>80</v>
      </c>
      <c r="Z35" s="124" t="s">
        <v>11</v>
      </c>
      <c r="AA35" s="127">
        <v>0</v>
      </c>
      <c r="AB35" s="129">
        <v>0</v>
      </c>
      <c r="AC35" s="127">
        <v>0</v>
      </c>
    </row>
    <row r="36" spans="2:29" ht="12.75">
      <c r="B36" s="124" t="s">
        <v>100</v>
      </c>
      <c r="C36" s="133">
        <f t="shared" si="0"/>
        <v>15.231546211727817</v>
      </c>
      <c r="D36" s="133">
        <f t="shared" si="1"/>
        <v>32.783074901540274</v>
      </c>
      <c r="E36" s="133">
        <f t="shared" si="2"/>
        <v>62.625873247404705</v>
      </c>
      <c r="G36" s="124" t="s">
        <v>100</v>
      </c>
      <c r="H36" s="133">
        <v>15.231546211727817</v>
      </c>
      <c r="I36" s="133">
        <v>32.783074901540274</v>
      </c>
      <c r="J36" s="133">
        <v>62.625873247404705</v>
      </c>
      <c r="L36" s="124" t="s">
        <v>100</v>
      </c>
      <c r="M36" s="134">
        <v>32.783074901540274</v>
      </c>
      <c r="Q36" s="18" t="s">
        <v>143</v>
      </c>
      <c r="U36" s="120" t="s">
        <v>11</v>
      </c>
      <c r="V36" s="121">
        <v>43</v>
      </c>
      <c r="W36" s="132">
        <v>65.3</v>
      </c>
      <c r="X36" s="123">
        <v>75</v>
      </c>
      <c r="Z36" s="124" t="s">
        <v>6</v>
      </c>
      <c r="AA36" s="127">
        <v>2</v>
      </c>
      <c r="AB36" s="129">
        <v>5.1</v>
      </c>
      <c r="AC36" s="127">
        <v>9</v>
      </c>
    </row>
    <row r="37" spans="2:29" ht="12.75">
      <c r="B37" s="124" t="s">
        <v>101</v>
      </c>
      <c r="C37" s="133">
        <f t="shared" si="0"/>
        <v>14.560219778561036</v>
      </c>
      <c r="D37" s="133">
        <f t="shared" si="1"/>
        <v>26.774801586566426</v>
      </c>
      <c r="E37" s="133">
        <f t="shared" si="2"/>
        <v>53.600373133029585</v>
      </c>
      <c r="G37" s="124" t="s">
        <v>6</v>
      </c>
      <c r="H37" s="133">
        <v>25</v>
      </c>
      <c r="I37" s="133">
        <v>41.34247210799082</v>
      </c>
      <c r="J37" s="133">
        <v>72.24956747275377</v>
      </c>
      <c r="L37" s="124" t="s">
        <v>6</v>
      </c>
      <c r="M37" s="134">
        <v>41.34247210799082</v>
      </c>
      <c r="Q37" s="18" t="s">
        <v>50</v>
      </c>
      <c r="U37" s="124" t="s">
        <v>95</v>
      </c>
      <c r="V37" s="122">
        <v>38</v>
      </c>
      <c r="W37" s="132">
        <v>59.6</v>
      </c>
      <c r="X37" s="123">
        <v>70</v>
      </c>
      <c r="Z37" s="124" t="s">
        <v>95</v>
      </c>
      <c r="AA37" s="125">
        <v>4</v>
      </c>
      <c r="AB37" s="126">
        <v>8.1</v>
      </c>
      <c r="AC37" s="125">
        <v>11</v>
      </c>
    </row>
    <row r="38" spans="2:29" ht="12.75">
      <c r="B38" s="124" t="s">
        <v>103</v>
      </c>
      <c r="C38" s="133">
        <f t="shared" si="0"/>
        <v>3.605551275463989</v>
      </c>
      <c r="D38" s="133">
        <f t="shared" si="1"/>
        <v>15.474172029546528</v>
      </c>
      <c r="E38" s="133">
        <f t="shared" si="2"/>
        <v>43.60045871318328</v>
      </c>
      <c r="G38" s="124" t="s">
        <v>95</v>
      </c>
      <c r="H38" s="133">
        <v>30.14962686336267</v>
      </c>
      <c r="I38" s="133">
        <v>42.99127818523194</v>
      </c>
      <c r="J38" s="133">
        <v>70.2353187506115</v>
      </c>
      <c r="L38" s="124" t="s">
        <v>95</v>
      </c>
      <c r="M38" s="134">
        <v>42.99127818523194</v>
      </c>
      <c r="Q38" s="18" t="s">
        <v>54</v>
      </c>
      <c r="U38" s="124" t="s">
        <v>96</v>
      </c>
      <c r="V38" s="122">
        <v>29</v>
      </c>
      <c r="W38" s="132">
        <v>50</v>
      </c>
      <c r="X38" s="123">
        <v>59</v>
      </c>
      <c r="Z38" s="124" t="s">
        <v>96</v>
      </c>
      <c r="AA38" s="127">
        <v>2</v>
      </c>
      <c r="AB38" s="129">
        <v>5.2</v>
      </c>
      <c r="AC38" s="127">
        <v>6</v>
      </c>
    </row>
    <row r="39" spans="2:29" ht="12.75">
      <c r="B39" s="124" t="s">
        <v>25</v>
      </c>
      <c r="C39" s="133">
        <f t="shared" si="0"/>
        <v>2.23606797749979</v>
      </c>
      <c r="D39" s="133">
        <f t="shared" si="1"/>
        <v>12.742448744256336</v>
      </c>
      <c r="E39" s="133">
        <f t="shared" si="2"/>
        <v>35.35533905932738</v>
      </c>
      <c r="G39" s="124" t="s">
        <v>11</v>
      </c>
      <c r="H39" s="133">
        <v>33.301651610693426</v>
      </c>
      <c r="I39" s="133">
        <v>45.870360800848296</v>
      </c>
      <c r="J39" s="133">
        <v>79.20858539325141</v>
      </c>
      <c r="L39" s="124" t="s">
        <v>11</v>
      </c>
      <c r="M39" s="134">
        <v>45.870360800848296</v>
      </c>
      <c r="Q39" s="18" t="s">
        <v>52</v>
      </c>
      <c r="U39" s="124" t="s">
        <v>10</v>
      </c>
      <c r="V39" s="122">
        <v>24</v>
      </c>
      <c r="W39" s="131">
        <v>46.4</v>
      </c>
      <c r="X39" s="123">
        <v>54</v>
      </c>
      <c r="Z39" s="124" t="s">
        <v>10</v>
      </c>
      <c r="AA39" s="127">
        <v>3</v>
      </c>
      <c r="AB39" s="129">
        <v>7.2</v>
      </c>
      <c r="AC39" s="127">
        <v>10</v>
      </c>
    </row>
    <row r="40" spans="2:29" ht="12.75">
      <c r="B40" s="124" t="s">
        <v>26</v>
      </c>
      <c r="C40" s="133">
        <f t="shared" si="0"/>
        <v>4.123105625617661</v>
      </c>
      <c r="D40" s="133">
        <f t="shared" si="1"/>
        <v>13.935924798878622</v>
      </c>
      <c r="E40" s="133">
        <f t="shared" si="2"/>
        <v>37.589892258425</v>
      </c>
      <c r="G40" s="124" t="s">
        <v>96</v>
      </c>
      <c r="H40" s="133">
        <v>49.64876634922564</v>
      </c>
      <c r="I40" s="133">
        <v>63.658149517559806</v>
      </c>
      <c r="J40" s="133">
        <v>92.31467922275417</v>
      </c>
      <c r="L40" s="124" t="s">
        <v>96</v>
      </c>
      <c r="M40" s="134">
        <v>63.658149517559806</v>
      </c>
      <c r="Q40" s="18" t="s">
        <v>47</v>
      </c>
      <c r="U40" s="124" t="s">
        <v>98</v>
      </c>
      <c r="V40" s="122">
        <v>11</v>
      </c>
      <c r="W40" s="132">
        <v>27</v>
      </c>
      <c r="X40" s="123">
        <v>31</v>
      </c>
      <c r="Z40" s="124" t="s">
        <v>98</v>
      </c>
      <c r="AA40" s="127">
        <v>3</v>
      </c>
      <c r="AB40" s="130">
        <v>11.2</v>
      </c>
      <c r="AC40" s="127">
        <v>18</v>
      </c>
    </row>
    <row r="41" spans="2:13" ht="12.75">
      <c r="B41" s="124" t="s">
        <v>27</v>
      </c>
      <c r="C41" s="133">
        <f t="shared" si="0"/>
        <v>4.47213595499958</v>
      </c>
      <c r="D41" s="133">
        <f t="shared" si="1"/>
        <v>14.317821063276353</v>
      </c>
      <c r="E41" s="133">
        <f t="shared" si="2"/>
        <v>39.44616584663204</v>
      </c>
      <c r="G41" s="124" t="s">
        <v>10</v>
      </c>
      <c r="H41" s="133">
        <v>60.30754513325841</v>
      </c>
      <c r="I41" s="133">
        <v>72.62203522347745</v>
      </c>
      <c r="J41" s="133">
        <v>102.6498904042279</v>
      </c>
      <c r="L41" s="124" t="s">
        <v>10</v>
      </c>
      <c r="M41" s="134">
        <v>72.62203522347745</v>
      </c>
    </row>
    <row r="42" spans="2:13" ht="12.75">
      <c r="B42" s="124" t="s">
        <v>28</v>
      </c>
      <c r="C42" s="133">
        <f t="shared" si="0"/>
        <v>11.180339887498949</v>
      </c>
      <c r="D42" s="133">
        <f t="shared" si="1"/>
        <v>22.181523843054602</v>
      </c>
      <c r="E42" s="133">
        <f t="shared" si="2"/>
        <v>51.10772935672255</v>
      </c>
      <c r="G42" s="124" t="s">
        <v>98</v>
      </c>
      <c r="H42" s="133">
        <v>91.43850392476902</v>
      </c>
      <c r="I42" s="133">
        <v>99.35673102512986</v>
      </c>
      <c r="J42" s="133">
        <v>123.0690862889621</v>
      </c>
      <c r="L42" s="124" t="s">
        <v>98</v>
      </c>
      <c r="M42" s="134">
        <v>99.35673102512986</v>
      </c>
    </row>
    <row r="44" ht="12.75">
      <c r="M44" s="135">
        <f>AVERAGE(M24:M42)</f>
        <v>32.757885140733904</v>
      </c>
    </row>
    <row r="46" spans="3:7" ht="12.75">
      <c r="C46" s="228" t="s">
        <v>58</v>
      </c>
      <c r="D46" s="228"/>
      <c r="E46" s="228"/>
      <c r="G46" s="119">
        <v>2006</v>
      </c>
    </row>
    <row r="47" spans="7:21" ht="12.75">
      <c r="G47" s="20" t="s">
        <v>127</v>
      </c>
      <c r="K47" s="124"/>
      <c r="L47" s="122">
        <v>85.66604825236689</v>
      </c>
      <c r="M47" s="119">
        <v>90.9</v>
      </c>
      <c r="N47" s="123">
        <v>96.13395174763312</v>
      </c>
      <c r="P47" s="124"/>
      <c r="Q47" s="127">
        <v>0</v>
      </c>
      <c r="R47" s="187">
        <v>2</v>
      </c>
      <c r="S47" s="127">
        <v>4.547740039789152</v>
      </c>
      <c r="U47" s="124"/>
    </row>
    <row r="48" spans="7:21" ht="12.75">
      <c r="G48" s="18" t="s">
        <v>142</v>
      </c>
      <c r="K48" s="124"/>
      <c r="L48" s="122">
        <v>84.4163767452532</v>
      </c>
      <c r="M48" s="119">
        <v>89.9</v>
      </c>
      <c r="N48" s="123">
        <v>95.38362325474681</v>
      </c>
      <c r="P48" s="124"/>
      <c r="Q48" s="127">
        <v>0</v>
      </c>
      <c r="R48" s="187">
        <v>0</v>
      </c>
      <c r="S48" s="127">
        <v>0</v>
      </c>
      <c r="U48" s="124"/>
    </row>
    <row r="49" spans="7:21" ht="12.75">
      <c r="G49" s="18" t="s">
        <v>134</v>
      </c>
      <c r="K49" s="124"/>
      <c r="L49" s="122">
        <v>84.4163767452532</v>
      </c>
      <c r="M49" s="119">
        <v>89.9</v>
      </c>
      <c r="N49" s="123">
        <v>95.38362325474681</v>
      </c>
      <c r="P49" s="124"/>
      <c r="Q49" s="127">
        <v>1.744632657323245</v>
      </c>
      <c r="R49" s="187">
        <v>6.1</v>
      </c>
      <c r="S49" s="127">
        <v>10.455367342676755</v>
      </c>
      <c r="U49" s="124"/>
    </row>
    <row r="50" spans="7:21" ht="12.75">
      <c r="G50" s="18" t="s">
        <v>51</v>
      </c>
      <c r="K50" s="124"/>
      <c r="L50" s="122">
        <v>81.96508915327108</v>
      </c>
      <c r="M50" s="119">
        <v>87.9</v>
      </c>
      <c r="N50" s="123">
        <v>93.83491084672893</v>
      </c>
      <c r="P50" s="124"/>
      <c r="Q50" s="127">
        <v>0</v>
      </c>
      <c r="R50" s="187">
        <v>3</v>
      </c>
      <c r="S50" s="127">
        <v>6.104370667523341</v>
      </c>
      <c r="U50" s="124"/>
    </row>
    <row r="51" spans="7:21" ht="12.75">
      <c r="G51" s="18" t="s">
        <v>48</v>
      </c>
      <c r="K51" s="124"/>
      <c r="L51" s="122">
        <v>80.75994003174293</v>
      </c>
      <c r="M51" s="119">
        <v>86.9</v>
      </c>
      <c r="N51" s="123">
        <v>93.04005996825708</v>
      </c>
      <c r="P51" s="124"/>
      <c r="Q51" s="127">
        <v>0.43390680300483897</v>
      </c>
      <c r="R51" s="187">
        <v>4</v>
      </c>
      <c r="S51" s="127">
        <v>7.566093196995161</v>
      </c>
      <c r="U51" s="124"/>
    </row>
    <row r="52" spans="7:21" ht="12.75">
      <c r="G52" s="18" t="s">
        <v>126</v>
      </c>
      <c r="K52" s="124"/>
      <c r="L52" s="122">
        <v>78.3841752420847</v>
      </c>
      <c r="M52" s="119">
        <v>84.9</v>
      </c>
      <c r="N52" s="123">
        <v>91.41582475791532</v>
      </c>
      <c r="P52" s="124"/>
      <c r="Q52" s="127">
        <v>1.0338066543381408</v>
      </c>
      <c r="R52" s="187">
        <v>5</v>
      </c>
      <c r="S52" s="127">
        <v>8.966193345661859</v>
      </c>
      <c r="U52" s="124"/>
    </row>
    <row r="53" spans="7:21" ht="12.75">
      <c r="G53" s="18" t="s">
        <v>49</v>
      </c>
      <c r="K53" s="124"/>
      <c r="L53" s="122">
        <v>77.21161914341307</v>
      </c>
      <c r="M53" s="119">
        <v>83.9</v>
      </c>
      <c r="N53" s="123">
        <v>90.58838085658694</v>
      </c>
      <c r="P53" s="124"/>
      <c r="Q53" s="127">
        <v>1.67818045981429</v>
      </c>
      <c r="R53" s="187">
        <v>6</v>
      </c>
      <c r="S53" s="127">
        <v>10.321819540185711</v>
      </c>
      <c r="U53" s="124"/>
    </row>
    <row r="54" spans="7:21" ht="12.75">
      <c r="G54" s="18" t="s">
        <v>129</v>
      </c>
      <c r="K54" s="124"/>
      <c r="L54" s="122">
        <v>69.0068762364447</v>
      </c>
      <c r="M54" s="119">
        <v>76.7</v>
      </c>
      <c r="N54" s="123">
        <v>84.39312376355531</v>
      </c>
      <c r="P54" s="124"/>
      <c r="Q54" s="127">
        <v>1.744632657323245</v>
      </c>
      <c r="R54" s="187">
        <v>6.1</v>
      </c>
      <c r="S54" s="127">
        <v>10.455367342676755</v>
      </c>
      <c r="U54" s="124"/>
    </row>
    <row r="55" spans="7:21" ht="12.75">
      <c r="G55" s="18" t="s">
        <v>130</v>
      </c>
      <c r="K55" s="124"/>
      <c r="L55" s="122">
        <v>64.70201033035636</v>
      </c>
      <c r="M55" s="119">
        <v>72.8</v>
      </c>
      <c r="N55" s="123">
        <v>80.89798966964364</v>
      </c>
      <c r="P55" s="124"/>
      <c r="Q55" s="127">
        <v>6.959940031742922</v>
      </c>
      <c r="R55" s="187">
        <v>13.1</v>
      </c>
      <c r="S55" s="127">
        <v>19.24005996825708</v>
      </c>
      <c r="U55" s="124"/>
    </row>
    <row r="56" spans="7:21" ht="12.75">
      <c r="G56" s="18" t="s">
        <v>53</v>
      </c>
      <c r="K56" s="124"/>
      <c r="L56" s="122">
        <v>64.59271191224026</v>
      </c>
      <c r="M56" s="119">
        <v>72.7</v>
      </c>
      <c r="N56" s="123">
        <v>80.80728808775974</v>
      </c>
      <c r="P56" s="124"/>
      <c r="Q56" s="127">
        <v>1.744632657323245</v>
      </c>
      <c r="R56" s="187">
        <v>6.1</v>
      </c>
      <c r="S56" s="127">
        <v>10.455367342676755</v>
      </c>
      <c r="U56" s="124"/>
    </row>
    <row r="57" spans="7:21" ht="12.75">
      <c r="G57" s="18" t="s">
        <v>125</v>
      </c>
      <c r="K57" s="124"/>
      <c r="L57" s="122">
        <v>63.50252931355212</v>
      </c>
      <c r="M57" s="119">
        <v>71.7</v>
      </c>
      <c r="N57" s="123">
        <v>79.89747068644789</v>
      </c>
      <c r="P57" s="124"/>
      <c r="Q57" s="127">
        <v>1.744632657323245</v>
      </c>
      <c r="R57" s="187">
        <v>6.1</v>
      </c>
      <c r="S57" s="127">
        <v>10.455367342676755</v>
      </c>
      <c r="U57" s="124"/>
    </row>
    <row r="58" spans="7:21" ht="12.75">
      <c r="G58" s="18" t="s">
        <v>132</v>
      </c>
      <c r="K58" s="124"/>
      <c r="L58" s="122">
        <v>62.41732551106497</v>
      </c>
      <c r="M58" s="119">
        <v>70.7</v>
      </c>
      <c r="N58" s="123">
        <v>78.98267448893503</v>
      </c>
      <c r="P58" s="124"/>
      <c r="Q58" s="127">
        <v>3.1349075224780725</v>
      </c>
      <c r="R58" s="187">
        <v>8.1</v>
      </c>
      <c r="S58" s="127">
        <v>13.065092477521926</v>
      </c>
      <c r="U58" s="124"/>
    </row>
    <row r="59" spans="7:21" ht="12.75">
      <c r="G59" s="18" t="s">
        <v>128</v>
      </c>
      <c r="K59" s="124"/>
      <c r="L59" s="122">
        <v>52.749189446820374</v>
      </c>
      <c r="M59" s="119">
        <v>61.6</v>
      </c>
      <c r="N59" s="123">
        <v>70.45081055317962</v>
      </c>
      <c r="P59" s="124"/>
      <c r="Q59" s="127">
        <v>2.42626474419236</v>
      </c>
      <c r="R59" s="187">
        <v>7.1</v>
      </c>
      <c r="S59" s="127">
        <v>11.77373525580764</v>
      </c>
      <c r="U59" s="124"/>
    </row>
    <row r="60" spans="7:21" ht="12.75">
      <c r="G60" s="18" t="s">
        <v>131</v>
      </c>
      <c r="K60" s="124"/>
      <c r="L60" s="122">
        <v>51.70775336560571</v>
      </c>
      <c r="M60" s="119">
        <v>60.6</v>
      </c>
      <c r="N60" s="123">
        <v>69.49224663439429</v>
      </c>
      <c r="P60" s="124"/>
      <c r="Q60" s="127">
        <v>3.1349075224780725</v>
      </c>
      <c r="R60" s="187">
        <v>8.1</v>
      </c>
      <c r="S60" s="127">
        <v>13.065092477521926</v>
      </c>
      <c r="U60" s="124"/>
    </row>
    <row r="61" spans="7:21" ht="12.75">
      <c r="G61" s="18" t="s">
        <v>143</v>
      </c>
      <c r="K61" s="120"/>
      <c r="L61" s="121">
        <v>43.41230938633719</v>
      </c>
      <c r="M61" s="119">
        <v>52.5</v>
      </c>
      <c r="N61" s="123">
        <v>61.58769061366281</v>
      </c>
      <c r="P61" s="124"/>
      <c r="Q61" s="127">
        <v>2.42626474419236</v>
      </c>
      <c r="R61" s="187">
        <v>7.1</v>
      </c>
      <c r="S61" s="127">
        <v>11.77373525580764</v>
      </c>
      <c r="U61" s="124"/>
    </row>
    <row r="62" spans="7:21" ht="12.75">
      <c r="G62" s="18" t="s">
        <v>50</v>
      </c>
      <c r="K62" s="124"/>
      <c r="L62" s="122">
        <v>40.4013833942774</v>
      </c>
      <c r="M62" s="119">
        <v>49.5</v>
      </c>
      <c r="N62" s="123">
        <v>58.5986166057226</v>
      </c>
      <c r="P62" s="124"/>
      <c r="Q62" s="125">
        <v>5.383378390982164</v>
      </c>
      <c r="R62" s="187">
        <v>11.1</v>
      </c>
      <c r="S62" s="125">
        <v>16.816621609017837</v>
      </c>
      <c r="U62" s="124"/>
    </row>
    <row r="63" spans="7:21" ht="12.75">
      <c r="G63" s="18" t="s">
        <v>54</v>
      </c>
      <c r="K63" s="124"/>
      <c r="L63" s="122">
        <v>37.32454386821246</v>
      </c>
      <c r="M63" s="119">
        <v>46.4</v>
      </c>
      <c r="N63" s="123">
        <v>55.47545613178754</v>
      </c>
      <c r="P63" s="124"/>
      <c r="Q63" s="127">
        <v>2.42626474419236</v>
      </c>
      <c r="R63" s="187">
        <v>7.1</v>
      </c>
      <c r="S63" s="127">
        <v>11.77373525580764</v>
      </c>
      <c r="U63" s="124"/>
    </row>
    <row r="64" spans="7:21" ht="12.75">
      <c r="G64" s="18" t="s">
        <v>52</v>
      </c>
      <c r="K64" s="124"/>
      <c r="L64" s="122">
        <v>33.503875355427226</v>
      </c>
      <c r="M64" s="119">
        <v>42.5</v>
      </c>
      <c r="N64" s="123">
        <v>51.496124644572774</v>
      </c>
      <c r="P64" s="124"/>
      <c r="Q64" s="127">
        <v>6.959940031742922</v>
      </c>
      <c r="R64" s="187">
        <v>13.1</v>
      </c>
      <c r="S64" s="127">
        <v>19.24005996825708</v>
      </c>
      <c r="U64" s="124"/>
    </row>
    <row r="65" spans="7:21" ht="12.75">
      <c r="G65" s="18" t="s">
        <v>47</v>
      </c>
      <c r="K65" s="124"/>
      <c r="L65" s="122">
        <v>15.518400166631952</v>
      </c>
      <c r="M65" s="119">
        <v>23.2</v>
      </c>
      <c r="N65" s="123">
        <v>30.881599833368046</v>
      </c>
      <c r="P65" s="124"/>
      <c r="Q65" s="127">
        <v>10.332376649614613</v>
      </c>
      <c r="R65" s="187">
        <v>17.2</v>
      </c>
      <c r="S65" s="127">
        <v>24.067623350385386</v>
      </c>
      <c r="U65" s="124"/>
    </row>
    <row r="66" ht="12.75">
      <c r="G66" s="18" t="s">
        <v>133</v>
      </c>
    </row>
    <row r="68" spans="11:12" ht="12.75">
      <c r="K68" s="119" t="s">
        <v>118</v>
      </c>
      <c r="L68" s="119">
        <f>SQRT((500-116)/(499))</f>
        <v>0.8772337648291433</v>
      </c>
    </row>
    <row r="70" spans="7:19" ht="12.75">
      <c r="G70" s="20" t="s">
        <v>127</v>
      </c>
      <c r="L70" s="187">
        <f>M70-(100*(1.96*SQRT((M70/100)*(1-(M70/100))/116)))</f>
        <v>85.66604825236689</v>
      </c>
      <c r="M70" s="119">
        <v>90.9</v>
      </c>
      <c r="N70" s="119">
        <f>M70+(100*(1.96*SQRT((M70/100)*(1-(M70/100))/116)))</f>
        <v>96.13395174763312</v>
      </c>
      <c r="P70" s="18" t="s">
        <v>127</v>
      </c>
      <c r="Q70" s="49">
        <v>0</v>
      </c>
      <c r="R70" s="49">
        <v>2</v>
      </c>
      <c r="S70" s="188">
        <f>R70+(100*(1.96*SQRT((R70/100)*(1-(R70/100))/116)))</f>
        <v>4.547740039789152</v>
      </c>
    </row>
    <row r="71" spans="7:19" ht="12.75">
      <c r="G71" s="18" t="s">
        <v>142</v>
      </c>
      <c r="L71" s="187">
        <f aca="true" t="shared" si="3" ref="L71:L87">M71-(100*(1.96*SQRT((M71/100)*(1-(M71/100))/116)))</f>
        <v>84.4163767452532</v>
      </c>
      <c r="M71" s="119">
        <v>89.9</v>
      </c>
      <c r="N71" s="119">
        <f aca="true" t="shared" si="4" ref="N71:N88">M71+(100*(1.96*SQRT((M71/100)*(1-(M71/100))/116)))</f>
        <v>95.38362325474681</v>
      </c>
      <c r="P71" s="18" t="s">
        <v>142</v>
      </c>
      <c r="Q71" s="49">
        <f aca="true" t="shared" si="5" ref="Q71:Q87">R71-(100*(1.96*SQRT((R71/100)*(1-(R71/100))/116)))</f>
        <v>0</v>
      </c>
      <c r="R71" s="49">
        <v>0</v>
      </c>
      <c r="S71" s="188">
        <f aca="true" t="shared" si="6" ref="S71:S88">R71+(100*(1.96*SQRT((R71/100)*(1-(R71/100))/116)))</f>
        <v>0</v>
      </c>
    </row>
    <row r="72" spans="7:19" ht="12.75">
      <c r="G72" s="18" t="s">
        <v>134</v>
      </c>
      <c r="L72" s="187">
        <f t="shared" si="3"/>
        <v>84.4163767452532</v>
      </c>
      <c r="M72" s="119">
        <v>89.9</v>
      </c>
      <c r="N72" s="119">
        <f t="shared" si="4"/>
        <v>95.38362325474681</v>
      </c>
      <c r="P72" s="20" t="s">
        <v>134</v>
      </c>
      <c r="Q72" s="49">
        <f t="shared" si="5"/>
        <v>1.744632657323245</v>
      </c>
      <c r="R72" s="49">
        <v>6.1</v>
      </c>
      <c r="S72" s="188">
        <f t="shared" si="6"/>
        <v>10.455367342676755</v>
      </c>
    </row>
    <row r="73" spans="7:19" ht="12.75">
      <c r="G73" s="18" t="s">
        <v>51</v>
      </c>
      <c r="L73" s="187">
        <f t="shared" si="3"/>
        <v>81.96508915327108</v>
      </c>
      <c r="M73" s="119">
        <v>87.9</v>
      </c>
      <c r="N73" s="119">
        <f t="shared" si="4"/>
        <v>93.83491084672893</v>
      </c>
      <c r="P73" s="18" t="s">
        <v>51</v>
      </c>
      <c r="Q73" s="49">
        <v>0</v>
      </c>
      <c r="R73" s="49">
        <v>3</v>
      </c>
      <c r="S73" s="188">
        <f t="shared" si="6"/>
        <v>6.104370667523341</v>
      </c>
    </row>
    <row r="74" spans="7:19" ht="12.75">
      <c r="G74" s="18" t="s">
        <v>48</v>
      </c>
      <c r="L74" s="187">
        <f t="shared" si="3"/>
        <v>80.75994003174293</v>
      </c>
      <c r="M74" s="119">
        <v>86.9</v>
      </c>
      <c r="N74" s="119">
        <f t="shared" si="4"/>
        <v>93.04005996825708</v>
      </c>
      <c r="P74" s="18" t="s">
        <v>48</v>
      </c>
      <c r="Q74" s="49">
        <f t="shared" si="5"/>
        <v>0.43390680300483897</v>
      </c>
      <c r="R74" s="49">
        <v>4</v>
      </c>
      <c r="S74" s="188">
        <f t="shared" si="6"/>
        <v>7.566093196995161</v>
      </c>
    </row>
    <row r="75" spans="7:19" ht="12.75">
      <c r="G75" s="18" t="s">
        <v>126</v>
      </c>
      <c r="L75" s="187">
        <f t="shared" si="3"/>
        <v>78.3841752420847</v>
      </c>
      <c r="M75" s="119">
        <v>84.9</v>
      </c>
      <c r="N75" s="119">
        <f t="shared" si="4"/>
        <v>91.41582475791532</v>
      </c>
      <c r="P75" s="18" t="s">
        <v>126</v>
      </c>
      <c r="Q75" s="49">
        <f t="shared" si="5"/>
        <v>1.0338066543381408</v>
      </c>
      <c r="R75" s="49">
        <v>5</v>
      </c>
      <c r="S75" s="188">
        <f t="shared" si="6"/>
        <v>8.966193345661859</v>
      </c>
    </row>
    <row r="76" spans="7:19" ht="12.75">
      <c r="G76" s="18" t="s">
        <v>49</v>
      </c>
      <c r="L76" s="187">
        <f t="shared" si="3"/>
        <v>77.21161914341307</v>
      </c>
      <c r="M76" s="119">
        <v>83.9</v>
      </c>
      <c r="N76" s="119">
        <f t="shared" si="4"/>
        <v>90.58838085658694</v>
      </c>
      <c r="P76" s="18" t="s">
        <v>49</v>
      </c>
      <c r="Q76" s="49">
        <f t="shared" si="5"/>
        <v>1.67818045981429</v>
      </c>
      <c r="R76" s="49">
        <v>6</v>
      </c>
      <c r="S76" s="188">
        <f t="shared" si="6"/>
        <v>10.321819540185711</v>
      </c>
    </row>
    <row r="77" spans="7:19" ht="12.75">
      <c r="G77" s="18" t="s">
        <v>129</v>
      </c>
      <c r="L77" s="187">
        <f t="shared" si="3"/>
        <v>69.0068762364447</v>
      </c>
      <c r="M77" s="119">
        <v>76.7</v>
      </c>
      <c r="N77" s="119">
        <f t="shared" si="4"/>
        <v>84.39312376355531</v>
      </c>
      <c r="P77" s="18" t="s">
        <v>129</v>
      </c>
      <c r="Q77" s="49">
        <f t="shared" si="5"/>
        <v>1.744632657323245</v>
      </c>
      <c r="R77" s="49">
        <v>6.1</v>
      </c>
      <c r="S77" s="188">
        <f t="shared" si="6"/>
        <v>10.455367342676755</v>
      </c>
    </row>
    <row r="78" spans="7:19" ht="12.75">
      <c r="G78" s="18" t="s">
        <v>130</v>
      </c>
      <c r="L78" s="187">
        <f t="shared" si="3"/>
        <v>64.70201033035636</v>
      </c>
      <c r="M78" s="119">
        <v>72.8</v>
      </c>
      <c r="N78" s="119">
        <f t="shared" si="4"/>
        <v>80.89798966964364</v>
      </c>
      <c r="P78" s="18" t="s">
        <v>130</v>
      </c>
      <c r="Q78" s="49">
        <f t="shared" si="5"/>
        <v>6.959940031742922</v>
      </c>
      <c r="R78" s="49">
        <v>13.1</v>
      </c>
      <c r="S78" s="188">
        <f t="shared" si="6"/>
        <v>19.24005996825708</v>
      </c>
    </row>
    <row r="79" spans="7:19" ht="12.75">
      <c r="G79" s="18" t="s">
        <v>53</v>
      </c>
      <c r="L79" s="187">
        <f t="shared" si="3"/>
        <v>64.59271191224026</v>
      </c>
      <c r="M79" s="119">
        <v>72.7</v>
      </c>
      <c r="N79" s="119">
        <f t="shared" si="4"/>
        <v>80.80728808775974</v>
      </c>
      <c r="P79" s="18" t="s">
        <v>53</v>
      </c>
      <c r="Q79" s="49">
        <f t="shared" si="5"/>
        <v>1.744632657323245</v>
      </c>
      <c r="R79" s="49">
        <v>6.1</v>
      </c>
      <c r="S79" s="188">
        <f t="shared" si="6"/>
        <v>10.455367342676755</v>
      </c>
    </row>
    <row r="80" spans="7:19" ht="12.75">
      <c r="G80" s="18" t="s">
        <v>125</v>
      </c>
      <c r="L80" s="187">
        <f t="shared" si="3"/>
        <v>63.50252931355212</v>
      </c>
      <c r="M80" s="119">
        <v>71.7</v>
      </c>
      <c r="N80" s="119">
        <f t="shared" si="4"/>
        <v>79.89747068644789</v>
      </c>
      <c r="P80" s="18" t="s">
        <v>125</v>
      </c>
      <c r="Q80" s="49">
        <f t="shared" si="5"/>
        <v>1.744632657323245</v>
      </c>
      <c r="R80" s="49">
        <v>6.1</v>
      </c>
      <c r="S80" s="188">
        <f t="shared" si="6"/>
        <v>10.455367342676755</v>
      </c>
    </row>
    <row r="81" spans="7:19" ht="12.75">
      <c r="G81" s="18" t="s">
        <v>132</v>
      </c>
      <c r="L81" s="187">
        <f t="shared" si="3"/>
        <v>62.41732551106497</v>
      </c>
      <c r="M81" s="119">
        <v>70.7</v>
      </c>
      <c r="N81" s="119">
        <f t="shared" si="4"/>
        <v>78.98267448893503</v>
      </c>
      <c r="P81" s="18" t="s">
        <v>132</v>
      </c>
      <c r="Q81" s="49">
        <f t="shared" si="5"/>
        <v>3.1349075224780725</v>
      </c>
      <c r="R81" s="49">
        <v>8.1</v>
      </c>
      <c r="S81" s="188">
        <f t="shared" si="6"/>
        <v>13.065092477521926</v>
      </c>
    </row>
    <row r="82" spans="7:19" ht="12.75">
      <c r="G82" s="18" t="s">
        <v>128</v>
      </c>
      <c r="L82" s="187">
        <f t="shared" si="3"/>
        <v>52.749189446820374</v>
      </c>
      <c r="M82" s="119">
        <v>61.6</v>
      </c>
      <c r="N82" s="119">
        <f t="shared" si="4"/>
        <v>70.45081055317962</v>
      </c>
      <c r="P82" s="18" t="s">
        <v>128</v>
      </c>
      <c r="Q82" s="49">
        <f t="shared" si="5"/>
        <v>2.42626474419236</v>
      </c>
      <c r="R82" s="49">
        <v>7.1</v>
      </c>
      <c r="S82" s="188">
        <f t="shared" si="6"/>
        <v>11.77373525580764</v>
      </c>
    </row>
    <row r="83" spans="7:19" ht="12.75">
      <c r="G83" s="18" t="s">
        <v>131</v>
      </c>
      <c r="L83" s="187">
        <f t="shared" si="3"/>
        <v>51.70775336560571</v>
      </c>
      <c r="M83" s="119">
        <v>60.6</v>
      </c>
      <c r="N83" s="119">
        <f t="shared" si="4"/>
        <v>69.49224663439429</v>
      </c>
      <c r="P83" s="18" t="s">
        <v>131</v>
      </c>
      <c r="Q83" s="49">
        <f t="shared" si="5"/>
        <v>3.1349075224780725</v>
      </c>
      <c r="R83" s="49">
        <v>8.1</v>
      </c>
      <c r="S83" s="188">
        <f t="shared" si="6"/>
        <v>13.065092477521926</v>
      </c>
    </row>
    <row r="84" spans="7:19" ht="12.75">
      <c r="G84" s="18" t="s">
        <v>143</v>
      </c>
      <c r="L84" s="187">
        <f t="shared" si="3"/>
        <v>43.41230938633719</v>
      </c>
      <c r="M84" s="119">
        <v>52.5</v>
      </c>
      <c r="N84" s="119">
        <f t="shared" si="4"/>
        <v>61.58769061366281</v>
      </c>
      <c r="P84" s="18" t="s">
        <v>143</v>
      </c>
      <c r="Q84" s="49">
        <f t="shared" si="5"/>
        <v>2.42626474419236</v>
      </c>
      <c r="R84" s="49">
        <v>7.1</v>
      </c>
      <c r="S84" s="188">
        <f t="shared" si="6"/>
        <v>11.77373525580764</v>
      </c>
    </row>
    <row r="85" spans="7:19" ht="12.75">
      <c r="G85" s="18" t="s">
        <v>50</v>
      </c>
      <c r="L85" s="187">
        <f t="shared" si="3"/>
        <v>40.4013833942774</v>
      </c>
      <c r="M85" s="119">
        <v>49.5</v>
      </c>
      <c r="N85" s="119">
        <f t="shared" si="4"/>
        <v>58.5986166057226</v>
      </c>
      <c r="P85" s="18" t="s">
        <v>50</v>
      </c>
      <c r="Q85" s="49">
        <f t="shared" si="5"/>
        <v>5.383378390982164</v>
      </c>
      <c r="R85" s="49">
        <v>11.1</v>
      </c>
      <c r="S85" s="188">
        <f t="shared" si="6"/>
        <v>16.816621609017837</v>
      </c>
    </row>
    <row r="86" spans="7:19" ht="12.75">
      <c r="G86" s="18" t="s">
        <v>54</v>
      </c>
      <c r="L86" s="187">
        <f t="shared" si="3"/>
        <v>37.32454386821246</v>
      </c>
      <c r="M86" s="119">
        <v>46.4</v>
      </c>
      <c r="N86" s="119">
        <f t="shared" si="4"/>
        <v>55.47545613178754</v>
      </c>
      <c r="P86" s="18" t="s">
        <v>54</v>
      </c>
      <c r="Q86" s="49">
        <f t="shared" si="5"/>
        <v>2.42626474419236</v>
      </c>
      <c r="R86" s="49">
        <v>7.1</v>
      </c>
      <c r="S86" s="188">
        <f t="shared" si="6"/>
        <v>11.77373525580764</v>
      </c>
    </row>
    <row r="87" spans="7:19" ht="12.75">
      <c r="G87" s="18" t="s">
        <v>52</v>
      </c>
      <c r="L87" s="187">
        <f t="shared" si="3"/>
        <v>33.503875355427226</v>
      </c>
      <c r="M87" s="119">
        <v>42.5</v>
      </c>
      <c r="N87" s="119">
        <f t="shared" si="4"/>
        <v>51.496124644572774</v>
      </c>
      <c r="P87" s="18" t="s">
        <v>52</v>
      </c>
      <c r="Q87" s="49">
        <f t="shared" si="5"/>
        <v>6.959940031742922</v>
      </c>
      <c r="R87" s="49">
        <v>13.1</v>
      </c>
      <c r="S87" s="188">
        <f t="shared" si="6"/>
        <v>19.24005996825708</v>
      </c>
    </row>
    <row r="88" spans="7:19" ht="12.75">
      <c r="G88" s="18" t="s">
        <v>47</v>
      </c>
      <c r="L88" s="187">
        <f>M88-(100*(1.96*SQRT((M88/100)*(1-(M88/100))/116)))</f>
        <v>15.518400166631952</v>
      </c>
      <c r="M88" s="119">
        <v>23.2</v>
      </c>
      <c r="N88" s="119">
        <f t="shared" si="4"/>
        <v>30.881599833368046</v>
      </c>
      <c r="P88" s="18" t="s">
        <v>47</v>
      </c>
      <c r="Q88" s="49">
        <f>R88-(100*(1.96*SQRT((R88/100)*(1-(R88/100))/116)))</f>
        <v>10.332376649614613</v>
      </c>
      <c r="R88" s="49">
        <v>17.2</v>
      </c>
      <c r="S88" s="188">
        <f t="shared" si="6"/>
        <v>24.067623350385386</v>
      </c>
    </row>
    <row r="89" spans="7:16" ht="12.75">
      <c r="G89" s="18" t="s">
        <v>133</v>
      </c>
      <c r="P89" s="18" t="s">
        <v>133</v>
      </c>
    </row>
  </sheetData>
  <mergeCells count="4">
    <mergeCell ref="C1:E1"/>
    <mergeCell ref="H1:J1"/>
    <mergeCell ref="M1:O1"/>
    <mergeCell ref="C46:E46"/>
  </mergeCells>
  <conditionalFormatting sqref="L70:L88 G70:G89 R47:R65 Q22:Q40 G47:G66 P70:P89 Q70:R88">
    <cfRule type="expression" priority="1" dxfId="0" stopIfTrue="1">
      <formula>$A22=$A$30</formula>
    </cfRule>
  </conditionalFormatting>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H52"/>
  <sheetViews>
    <sheetView showGridLines="0" workbookViewId="0" topLeftCell="A1">
      <selection activeCell="F18" sqref="F18"/>
    </sheetView>
  </sheetViews>
  <sheetFormatPr defaultColWidth="11.00390625" defaultRowHeight="12.75" zeroHeight="1"/>
  <cols>
    <col min="1" max="1" width="6.875" style="1" customWidth="1"/>
    <col min="2" max="2" width="38.75390625" style="1" customWidth="1"/>
    <col min="3" max="7" width="8.125" style="1" customWidth="1"/>
    <col min="8" max="8" width="1.12109375" style="1" customWidth="1"/>
    <col min="9" max="9" width="6.625" style="1" customWidth="1"/>
    <col min="10" max="16384" width="9.125" style="1" hidden="1" customWidth="1"/>
  </cols>
  <sheetData>
    <row r="1" ht="3.75" customHeight="1"/>
    <row r="2" spans="1:5" s="6" customFormat="1" ht="27.75">
      <c r="A2" s="71"/>
      <c r="B2" s="72" t="s">
        <v>138</v>
      </c>
      <c r="E2" s="85" t="s">
        <v>72</v>
      </c>
    </row>
    <row r="3" spans="3:7" ht="6" customHeight="1">
      <c r="C3" s="9"/>
      <c r="D3" s="9"/>
      <c r="E3" s="9"/>
      <c r="F3" s="9"/>
      <c r="G3" s="9"/>
    </row>
    <row r="4" spans="1:8" ht="3.75" customHeight="1">
      <c r="A4" s="10"/>
      <c r="B4" s="11"/>
      <c r="C4" s="11"/>
      <c r="D4" s="11"/>
      <c r="E4" s="11"/>
      <c r="F4" s="11"/>
      <c r="G4" s="11"/>
      <c r="H4" s="12"/>
    </row>
    <row r="5" spans="1:8" ht="12">
      <c r="A5" s="13"/>
      <c r="B5" s="14" t="s">
        <v>46</v>
      </c>
      <c r="C5" s="15">
        <v>2003</v>
      </c>
      <c r="D5" s="15">
        <v>2004</v>
      </c>
      <c r="E5" s="15">
        <v>2005</v>
      </c>
      <c r="F5" s="15">
        <v>2006</v>
      </c>
      <c r="G5" s="15">
        <v>2007</v>
      </c>
      <c r="H5" s="16"/>
    </row>
    <row r="6" spans="1:8" ht="12">
      <c r="A6" s="73">
        <v>1</v>
      </c>
      <c r="B6" s="18" t="s">
        <v>126</v>
      </c>
      <c r="C6" s="86">
        <v>0.636</v>
      </c>
      <c r="D6" s="87">
        <v>0.447</v>
      </c>
      <c r="E6" s="87">
        <v>0.722</v>
      </c>
      <c r="F6" s="87">
        <v>0.657</v>
      </c>
      <c r="G6" s="87"/>
      <c r="H6" s="16"/>
    </row>
    <row r="7" spans="1:8" ht="12">
      <c r="A7" s="74">
        <v>2</v>
      </c>
      <c r="B7" s="18" t="s">
        <v>47</v>
      </c>
      <c r="C7" s="86">
        <v>0.22699999999999998</v>
      </c>
      <c r="D7" s="87">
        <v>0.174</v>
      </c>
      <c r="E7" s="87">
        <v>0.326</v>
      </c>
      <c r="F7" s="87">
        <v>0.33399999999999996</v>
      </c>
      <c r="G7" s="87"/>
      <c r="H7" s="16"/>
    </row>
    <row r="8" spans="1:8" ht="12">
      <c r="A8" s="74">
        <v>3</v>
      </c>
      <c r="B8" s="18" t="s">
        <v>127</v>
      </c>
      <c r="C8" s="86">
        <v>0.97</v>
      </c>
      <c r="D8" s="87">
        <v>0.9570000000000001</v>
      </c>
      <c r="E8" s="87">
        <v>0.981</v>
      </c>
      <c r="F8" s="87">
        <v>1</v>
      </c>
      <c r="G8" s="87"/>
      <c r="H8" s="16"/>
    </row>
    <row r="9" spans="1:8" ht="12">
      <c r="A9" s="74">
        <v>4</v>
      </c>
      <c r="B9" s="18" t="s">
        <v>52</v>
      </c>
      <c r="C9" s="86">
        <v>0.33299999999999996</v>
      </c>
      <c r="D9" s="87">
        <v>0.319</v>
      </c>
      <c r="E9" s="87">
        <v>0.51</v>
      </c>
      <c r="F9" s="87">
        <v>0.42900000000000005</v>
      </c>
      <c r="G9" s="87"/>
      <c r="H9" s="16"/>
    </row>
    <row r="10" spans="1:8" ht="12">
      <c r="A10" s="74">
        <v>5</v>
      </c>
      <c r="B10" s="18" t="s">
        <v>56</v>
      </c>
      <c r="C10" s="86">
        <v>0.9390000000000001</v>
      </c>
      <c r="D10" s="87">
        <v>0.915</v>
      </c>
      <c r="E10" s="87"/>
      <c r="F10" s="87"/>
      <c r="G10" s="87"/>
      <c r="H10" s="16"/>
    </row>
    <row r="11" spans="1:8" ht="12">
      <c r="A11" s="74">
        <v>6</v>
      </c>
      <c r="B11" s="18" t="s">
        <v>53</v>
      </c>
      <c r="C11" s="86">
        <v>0.894</v>
      </c>
      <c r="D11" s="87">
        <v>0.727</v>
      </c>
      <c r="E11" s="87">
        <v>0.9009999999999999</v>
      </c>
      <c r="F11" s="87">
        <v>0.933</v>
      </c>
      <c r="G11" s="87"/>
      <c r="H11" s="16"/>
    </row>
    <row r="12" spans="1:8" ht="12">
      <c r="A12" s="74">
        <v>7</v>
      </c>
      <c r="B12" s="18" t="s">
        <v>50</v>
      </c>
      <c r="C12" s="86">
        <v>0.7879999999999999</v>
      </c>
      <c r="D12" s="87">
        <v>0.7170000000000001</v>
      </c>
      <c r="E12" s="87">
        <v>0.853</v>
      </c>
      <c r="F12" s="87">
        <v>0.8380000000000001</v>
      </c>
      <c r="G12" s="87"/>
      <c r="H12" s="16"/>
    </row>
    <row r="13" spans="1:8" ht="12">
      <c r="A13" s="74">
        <v>8</v>
      </c>
      <c r="B13" s="18" t="s">
        <v>129</v>
      </c>
      <c r="C13" s="86">
        <v>0.909</v>
      </c>
      <c r="D13" s="87">
        <v>0.872</v>
      </c>
      <c r="E13" s="87">
        <v>0.961</v>
      </c>
      <c r="F13" s="87">
        <v>0.943</v>
      </c>
      <c r="G13" s="87"/>
      <c r="H13" s="16"/>
    </row>
    <row r="14" spans="1:8" ht="12">
      <c r="A14" s="74">
        <v>9</v>
      </c>
      <c r="B14" s="18" t="s">
        <v>131</v>
      </c>
      <c r="C14" s="86">
        <v>0.7120000000000001</v>
      </c>
      <c r="D14" s="87">
        <v>0.66</v>
      </c>
      <c r="E14" s="87">
        <v>0.8170000000000001</v>
      </c>
      <c r="F14" s="87">
        <v>0.828</v>
      </c>
      <c r="G14" s="87"/>
      <c r="H14" s="16"/>
    </row>
    <row r="15" spans="1:8" ht="12">
      <c r="A15" s="74">
        <v>10</v>
      </c>
      <c r="B15" s="18" t="s">
        <v>54</v>
      </c>
      <c r="C15" s="86">
        <v>0.39399999999999996</v>
      </c>
      <c r="D15" s="87">
        <v>0.38299999999999995</v>
      </c>
      <c r="E15" s="87">
        <v>0.606</v>
      </c>
      <c r="F15" s="87">
        <v>0.619</v>
      </c>
      <c r="G15" s="87"/>
      <c r="H15" s="16"/>
    </row>
    <row r="16" spans="1:8" ht="12">
      <c r="A16" s="74">
        <v>11</v>
      </c>
      <c r="B16" s="18" t="s">
        <v>143</v>
      </c>
      <c r="C16" s="86">
        <v>0.742</v>
      </c>
      <c r="D16" s="87">
        <v>0.63</v>
      </c>
      <c r="E16" s="87">
        <v>0.7</v>
      </c>
      <c r="F16" s="87">
        <v>0.81</v>
      </c>
      <c r="G16" s="87"/>
      <c r="H16" s="16"/>
    </row>
    <row r="17" spans="1:8" ht="12">
      <c r="A17" s="74">
        <v>12</v>
      </c>
      <c r="B17" s="18" t="s">
        <v>128</v>
      </c>
      <c r="C17" s="86">
        <v>0.879</v>
      </c>
      <c r="D17" s="87">
        <v>0.83</v>
      </c>
      <c r="E17" s="87">
        <v>0.9620000000000001</v>
      </c>
      <c r="F17" s="87">
        <v>0.9520000000000001</v>
      </c>
      <c r="G17" s="87"/>
      <c r="H17" s="16"/>
    </row>
    <row r="18" spans="1:8" ht="12">
      <c r="A18" s="74">
        <v>13</v>
      </c>
      <c r="B18" s="18" t="s">
        <v>130</v>
      </c>
      <c r="C18" s="86">
        <v>0.894</v>
      </c>
      <c r="D18" s="87">
        <v>0.872</v>
      </c>
      <c r="E18" s="87">
        <v>0.932</v>
      </c>
      <c r="F18" s="87">
        <v>0.9610000000000001</v>
      </c>
      <c r="G18" s="87"/>
      <c r="H18" s="16"/>
    </row>
    <row r="19" spans="1:8" ht="12">
      <c r="A19" s="74">
        <f aca="true" t="shared" si="0" ref="A19:A26">A18+1</f>
        <v>14</v>
      </c>
      <c r="B19" s="20" t="s">
        <v>51</v>
      </c>
      <c r="C19" s="86">
        <v>0.97</v>
      </c>
      <c r="D19" s="86">
        <v>0.915</v>
      </c>
      <c r="E19" s="86">
        <v>0.99</v>
      </c>
      <c r="F19" s="87">
        <v>0.99</v>
      </c>
      <c r="G19" s="86"/>
      <c r="H19" s="16"/>
    </row>
    <row r="20" spans="1:8" ht="12">
      <c r="A20" s="74">
        <f t="shared" si="0"/>
        <v>15</v>
      </c>
      <c r="B20" s="18" t="s">
        <v>49</v>
      </c>
      <c r="C20" s="86">
        <v>0.924</v>
      </c>
      <c r="D20" s="87">
        <v>0.9359999999999999</v>
      </c>
      <c r="E20" s="87">
        <v>0.981</v>
      </c>
      <c r="F20" s="87">
        <v>0.99</v>
      </c>
      <c r="G20" s="87"/>
      <c r="H20" s="16"/>
    </row>
    <row r="21" spans="1:8" ht="12">
      <c r="A21" s="74">
        <f t="shared" si="0"/>
        <v>16</v>
      </c>
      <c r="B21" s="18" t="s">
        <v>48</v>
      </c>
      <c r="C21" s="86">
        <v>0.955</v>
      </c>
      <c r="D21" s="87">
        <v>0.915</v>
      </c>
      <c r="E21" s="87">
        <v>0.97</v>
      </c>
      <c r="F21" s="87">
        <v>0.9710000000000001</v>
      </c>
      <c r="G21" s="87"/>
      <c r="H21" s="16"/>
    </row>
    <row r="22" spans="1:8" ht="12">
      <c r="A22" s="74">
        <f t="shared" si="0"/>
        <v>17</v>
      </c>
      <c r="B22" s="18" t="s">
        <v>125</v>
      </c>
      <c r="C22" s="86">
        <v>0.8029999999999999</v>
      </c>
      <c r="D22" s="87">
        <v>0.809</v>
      </c>
      <c r="E22" s="87">
        <v>0.892</v>
      </c>
      <c r="F22" s="87">
        <v>0.876</v>
      </c>
      <c r="G22" s="87"/>
      <c r="H22" s="16"/>
    </row>
    <row r="23" spans="1:8" ht="12">
      <c r="A23" s="74">
        <f t="shared" si="0"/>
        <v>18</v>
      </c>
      <c r="B23" s="18" t="s">
        <v>132</v>
      </c>
      <c r="C23" s="86">
        <v>0.955</v>
      </c>
      <c r="D23" s="87">
        <v>0.787</v>
      </c>
      <c r="E23" s="87">
        <v>0.971</v>
      </c>
      <c r="F23" s="87">
        <v>0.9620000000000001</v>
      </c>
      <c r="G23" s="87"/>
      <c r="H23" s="16"/>
    </row>
    <row r="24" spans="1:8" ht="12">
      <c r="A24" s="74">
        <f t="shared" si="0"/>
        <v>19</v>
      </c>
      <c r="B24" s="18" t="s">
        <v>142</v>
      </c>
      <c r="C24" s="86">
        <v>0.8029999999999999</v>
      </c>
      <c r="D24" s="87">
        <v>0.809</v>
      </c>
      <c r="E24" s="87">
        <v>0.9329999999999999</v>
      </c>
      <c r="F24" s="87">
        <v>0.9339999999999999</v>
      </c>
      <c r="G24" s="87"/>
      <c r="H24" s="16"/>
    </row>
    <row r="25" spans="1:8" ht="12">
      <c r="A25" s="74">
        <f t="shared" si="0"/>
        <v>20</v>
      </c>
      <c r="B25" s="18" t="s">
        <v>134</v>
      </c>
      <c r="C25" s="86">
        <v>0.9390000000000001</v>
      </c>
      <c r="D25" s="87">
        <v>0.8909999999999999</v>
      </c>
      <c r="E25" s="87">
        <v>0.981</v>
      </c>
      <c r="F25" s="87">
        <v>0.982</v>
      </c>
      <c r="G25" s="87"/>
      <c r="H25" s="16"/>
    </row>
    <row r="26" spans="1:8" s="43" customFormat="1" ht="12">
      <c r="A26" s="75">
        <f t="shared" si="0"/>
        <v>21</v>
      </c>
      <c r="B26" s="76" t="s">
        <v>136</v>
      </c>
      <c r="C26" s="88">
        <f>AVERAGE(C6:C25)</f>
        <v>0.7833</v>
      </c>
      <c r="D26" s="89">
        <f>AVERAGE(D6:D25)</f>
        <v>0.7282499999999998</v>
      </c>
      <c r="E26" s="89">
        <f>AVERAGE(E6:E25)</f>
        <v>0.8415263157894737</v>
      </c>
      <c r="F26" s="90"/>
      <c r="G26" s="90"/>
      <c r="H26" s="91"/>
    </row>
    <row r="27" spans="1:8" ht="3.75" customHeight="1">
      <c r="A27" s="25"/>
      <c r="B27" s="26"/>
      <c r="C27" s="77"/>
      <c r="D27" s="78"/>
      <c r="E27" s="79"/>
      <c r="F27" s="80"/>
      <c r="G27" s="80"/>
      <c r="H27" s="81"/>
    </row>
    <row r="28" spans="1:8" ht="10.5" customHeight="1">
      <c r="A28" s="33"/>
      <c r="B28" s="33"/>
      <c r="C28" s="34"/>
      <c r="D28" s="82"/>
      <c r="E28" s="35"/>
      <c r="F28" s="36"/>
      <c r="G28" s="36"/>
      <c r="H28" s="2"/>
    </row>
    <row r="29" spans="2:7" ht="12">
      <c r="B29" s="14"/>
      <c r="C29" s="83">
        <v>2003</v>
      </c>
      <c r="D29" s="83">
        <v>2004</v>
      </c>
      <c r="E29" s="83">
        <v>2005</v>
      </c>
      <c r="F29" s="83">
        <v>2006</v>
      </c>
      <c r="G29" s="83">
        <v>2007</v>
      </c>
    </row>
    <row r="30" spans="1:8" ht="21">
      <c r="A30" s="62">
        <v>1</v>
      </c>
      <c r="B30" s="84" t="str">
        <f ca="1">OFFSET(B5,$A$30,0)</f>
        <v>Appreciate artistic and other events</v>
      </c>
      <c r="C30" s="92">
        <f ca="1">OFFSET(C5,$A$30,0)</f>
        <v>0.636</v>
      </c>
      <c r="D30" s="92">
        <f ca="1">OFFSET(D5,$A$30,0)</f>
        <v>0.447</v>
      </c>
      <c r="E30" s="92">
        <f ca="1">OFFSET(E5,$A$30,0)</f>
        <v>0.722</v>
      </c>
      <c r="F30" s="92"/>
      <c r="G30" s="92"/>
      <c r="H30" s="40"/>
    </row>
    <row r="31" spans="2:7" ht="12">
      <c r="B31" s="2"/>
      <c r="C31" s="93">
        <f ca="1">OFFSET(Sat2!C5,$A$30,0)</f>
        <v>0.6970000000000001</v>
      </c>
      <c r="D31" s="93">
        <f ca="1">OFFSET(Sat2!D5,$A$30,0)</f>
        <v>0.46799999999999997</v>
      </c>
      <c r="E31" s="93">
        <f ca="1">OFFSET(Sat2!E5,$A$30,0)</f>
        <v>0.6940000000000001</v>
      </c>
      <c r="F31" s="93"/>
      <c r="G31" s="67"/>
    </row>
    <row r="32" spans="2:7" ht="12">
      <c r="B32" s="2"/>
      <c r="C32" s="42"/>
      <c r="D32" s="42"/>
      <c r="E32" s="42"/>
      <c r="F32" s="42"/>
      <c r="G32" s="42"/>
    </row>
    <row r="33" spans="2:7" ht="12">
      <c r="B33" s="2"/>
      <c r="C33" s="42"/>
      <c r="D33" s="42"/>
      <c r="E33" s="42"/>
      <c r="F33" s="42"/>
      <c r="G33" s="42"/>
    </row>
    <row r="34" spans="2:7" ht="12">
      <c r="B34" s="2"/>
      <c r="C34" s="42"/>
      <c r="D34" s="42"/>
      <c r="E34" s="42"/>
      <c r="F34" s="42"/>
      <c r="G34" s="42"/>
    </row>
    <row r="35" spans="2:7" ht="12">
      <c r="B35" s="2"/>
      <c r="C35" s="42"/>
      <c r="D35" s="42"/>
      <c r="E35" s="42"/>
      <c r="F35" s="42"/>
      <c r="G35" s="42"/>
    </row>
    <row r="36" spans="2:7" ht="12">
      <c r="B36" s="2"/>
      <c r="C36" s="42"/>
      <c r="D36" s="42"/>
      <c r="E36" s="42"/>
      <c r="F36" s="42"/>
      <c r="G36" s="42"/>
    </row>
    <row r="37" spans="2:7" ht="12">
      <c r="B37" s="2"/>
      <c r="C37" s="42"/>
      <c r="D37" s="42"/>
      <c r="E37" s="42"/>
      <c r="F37" s="42"/>
      <c r="G37" s="42"/>
    </row>
    <row r="38" spans="2:7" ht="12">
      <c r="B38" s="2"/>
      <c r="C38" s="42"/>
      <c r="D38" s="42"/>
      <c r="E38" s="42"/>
      <c r="F38" s="42"/>
      <c r="G38" s="42"/>
    </row>
    <row r="39" spans="2:7" ht="12">
      <c r="B39" s="2"/>
      <c r="C39" s="42"/>
      <c r="D39" s="42"/>
      <c r="E39" s="42"/>
      <c r="F39" s="42"/>
      <c r="G39" s="42"/>
    </row>
    <row r="40" ht="12"/>
    <row r="41" ht="12"/>
    <row r="42" ht="12"/>
    <row r="43" ht="12"/>
    <row r="44" ht="12"/>
    <row r="45" ht="12"/>
    <row r="46" ht="12"/>
    <row r="47" ht="12"/>
    <row r="48" ht="12"/>
    <row r="49" ht="12"/>
    <row r="50" ht="12"/>
    <row r="51" ht="6.75" customHeight="1">
      <c r="B51" s="43"/>
    </row>
    <row r="52" s="45" customFormat="1" ht="12">
      <c r="A52" s="44" t="s">
        <v>137</v>
      </c>
    </row>
  </sheetData>
  <conditionalFormatting sqref="A27:G28 A31:G39">
    <cfRule type="expression" priority="1" dxfId="1" stopIfTrue="1">
      <formula>$A27=$A$6</formula>
    </cfRule>
  </conditionalFormatting>
  <conditionalFormatting sqref="H6:H26">
    <cfRule type="expression" priority="2" dxfId="4" stopIfTrue="1">
      <formula>$A30=$A$6</formula>
    </cfRule>
  </conditionalFormatting>
  <conditionalFormatting sqref="A6:G26">
    <cfRule type="expression" priority="3" dxfId="0" stopIfTrue="1">
      <formula>$A6=$A$30</formula>
    </cfRule>
  </conditionalFormatting>
  <printOptions/>
  <pageMargins left="0.75" right="0.75" top="1" bottom="1" header="0.5" footer="0.5"/>
  <pageSetup horizontalDpi="600" verticalDpi="600" orientation="portrait"/>
</worksheet>
</file>

<file path=xl/worksheets/sheet16.xml><?xml version="1.0" encoding="utf-8"?>
<worksheet xmlns="http://schemas.openxmlformats.org/spreadsheetml/2006/main" xmlns:r="http://schemas.openxmlformats.org/officeDocument/2006/relationships">
  <dimension ref="A2:H52"/>
  <sheetViews>
    <sheetView showGridLines="0" workbookViewId="0" topLeftCell="A1">
      <selection activeCell="F6" sqref="F6:F25"/>
    </sheetView>
  </sheetViews>
  <sheetFormatPr defaultColWidth="11.00390625" defaultRowHeight="12.75" zeroHeight="1"/>
  <cols>
    <col min="1" max="1" width="6.875" style="1" customWidth="1"/>
    <col min="2" max="2" width="38.75390625" style="1" customWidth="1"/>
    <col min="3" max="7" width="8.125" style="1" customWidth="1"/>
    <col min="8" max="8" width="1.12109375" style="1" customWidth="1"/>
    <col min="9" max="9" width="6.625" style="1" customWidth="1"/>
    <col min="10" max="16384" width="9.125" style="1" hidden="1" customWidth="1"/>
  </cols>
  <sheetData>
    <row r="1" ht="3.75" customHeight="1"/>
    <row r="2" spans="1:5" s="6" customFormat="1" ht="27.75">
      <c r="A2" s="71"/>
      <c r="B2" s="72" t="s">
        <v>58</v>
      </c>
      <c r="E2" s="85" t="s">
        <v>43</v>
      </c>
    </row>
    <row r="3" spans="3:7" ht="6" customHeight="1">
      <c r="C3" s="9"/>
      <c r="D3" s="9"/>
      <c r="E3" s="9"/>
      <c r="F3" s="9"/>
      <c r="G3" s="9"/>
    </row>
    <row r="4" spans="1:8" ht="3.75" customHeight="1">
      <c r="A4" s="10"/>
      <c r="B4" s="11"/>
      <c r="C4" s="11"/>
      <c r="D4" s="11"/>
      <c r="E4" s="11"/>
      <c r="F4" s="11"/>
      <c r="G4" s="11"/>
      <c r="H4" s="12"/>
    </row>
    <row r="5" spans="1:8" ht="12">
      <c r="A5" s="13"/>
      <c r="B5" s="14" t="s">
        <v>46</v>
      </c>
      <c r="C5" s="15">
        <v>2003</v>
      </c>
      <c r="D5" s="15">
        <v>2004</v>
      </c>
      <c r="E5" s="15">
        <v>2005</v>
      </c>
      <c r="F5" s="15">
        <v>2006</v>
      </c>
      <c r="G5" s="15">
        <v>2007</v>
      </c>
      <c r="H5" s="16"/>
    </row>
    <row r="6" spans="1:8" ht="12">
      <c r="A6" s="73">
        <v>1</v>
      </c>
      <c r="B6" s="18" t="s">
        <v>126</v>
      </c>
      <c r="C6" s="86">
        <v>0.6970000000000001</v>
      </c>
      <c r="D6" s="87">
        <v>0.46799999999999997</v>
      </c>
      <c r="E6" s="87">
        <v>0.6940000000000001</v>
      </c>
      <c r="F6" s="87">
        <v>0.849</v>
      </c>
      <c r="G6" s="86"/>
      <c r="H6" s="16"/>
    </row>
    <row r="7" spans="1:8" ht="12">
      <c r="A7" s="74">
        <v>2</v>
      </c>
      <c r="B7" s="18" t="s">
        <v>47</v>
      </c>
      <c r="C7" s="86">
        <v>0.16699999999999998</v>
      </c>
      <c r="D7" s="87">
        <v>0.163</v>
      </c>
      <c r="E7" s="87">
        <v>0.27</v>
      </c>
      <c r="F7" s="87">
        <v>0.23199999999999996</v>
      </c>
      <c r="G7" s="87"/>
      <c r="H7" s="16"/>
    </row>
    <row r="8" spans="1:8" ht="12">
      <c r="A8" s="74">
        <v>3</v>
      </c>
      <c r="B8" s="20" t="s">
        <v>127</v>
      </c>
      <c r="C8" s="86">
        <v>0.763</v>
      </c>
      <c r="D8" s="86">
        <v>0.787</v>
      </c>
      <c r="E8" s="86">
        <v>0.861</v>
      </c>
      <c r="F8" s="87">
        <v>0.909</v>
      </c>
      <c r="G8" s="87"/>
      <c r="H8" s="16"/>
    </row>
    <row r="9" spans="1:8" ht="12">
      <c r="A9" s="74">
        <v>4</v>
      </c>
      <c r="B9" s="18" t="s">
        <v>52</v>
      </c>
      <c r="C9" s="86">
        <v>0.515</v>
      </c>
      <c r="D9" s="87">
        <v>0.298</v>
      </c>
      <c r="E9" s="87">
        <v>0.46399999999999997</v>
      </c>
      <c r="F9" s="87">
        <v>0.425</v>
      </c>
      <c r="G9" s="87"/>
      <c r="H9" s="16"/>
    </row>
    <row r="10" spans="1:8" ht="12">
      <c r="A10" s="74">
        <v>5</v>
      </c>
      <c r="B10" s="18" t="s">
        <v>133</v>
      </c>
      <c r="C10" s="86">
        <v>0.74</v>
      </c>
      <c r="D10" s="87">
        <v>0.711</v>
      </c>
      <c r="E10" s="87"/>
      <c r="F10" s="87"/>
      <c r="G10" s="87"/>
      <c r="H10" s="16"/>
    </row>
    <row r="11" spans="1:8" ht="12">
      <c r="A11" s="74">
        <v>6</v>
      </c>
      <c r="B11" s="18" t="s">
        <v>53</v>
      </c>
      <c r="C11" s="86">
        <v>0.652</v>
      </c>
      <c r="D11" s="87">
        <v>0.674</v>
      </c>
      <c r="E11" s="87">
        <v>0.845</v>
      </c>
      <c r="F11" s="87">
        <v>0.7269999999999999</v>
      </c>
      <c r="G11" s="87"/>
      <c r="H11" s="16"/>
    </row>
    <row r="12" spans="1:8" ht="12">
      <c r="A12" s="74">
        <v>7</v>
      </c>
      <c r="B12" s="18" t="s">
        <v>50</v>
      </c>
      <c r="C12" s="86">
        <v>0.652</v>
      </c>
      <c r="D12" s="87">
        <v>0.532</v>
      </c>
      <c r="E12" s="87">
        <v>0.596</v>
      </c>
      <c r="F12" s="87">
        <v>0.495</v>
      </c>
      <c r="G12" s="87"/>
      <c r="H12" s="16"/>
    </row>
    <row r="13" spans="1:8" ht="12">
      <c r="A13" s="74">
        <v>8</v>
      </c>
      <c r="B13" s="18" t="s">
        <v>129</v>
      </c>
      <c r="C13" s="86">
        <v>0.758</v>
      </c>
      <c r="D13" s="87">
        <v>0.7020000000000001</v>
      </c>
      <c r="E13" s="87">
        <v>0.861</v>
      </c>
      <c r="F13" s="87">
        <v>0.7670000000000001</v>
      </c>
      <c r="G13" s="87"/>
      <c r="H13" s="16"/>
    </row>
    <row r="14" spans="1:8" ht="12">
      <c r="A14" s="74">
        <v>9</v>
      </c>
      <c r="B14" s="18" t="s">
        <v>131</v>
      </c>
      <c r="C14" s="86">
        <v>0.637</v>
      </c>
      <c r="D14" s="87">
        <v>0.532</v>
      </c>
      <c r="E14" s="87">
        <v>0.728</v>
      </c>
      <c r="F14" s="87">
        <v>0.606</v>
      </c>
      <c r="G14" s="87"/>
      <c r="H14" s="16"/>
    </row>
    <row r="15" spans="1:8" ht="12">
      <c r="A15" s="74">
        <v>10</v>
      </c>
      <c r="B15" s="18" t="s">
        <v>54</v>
      </c>
      <c r="C15" s="86">
        <v>0.424</v>
      </c>
      <c r="D15" s="87">
        <v>0.36200000000000004</v>
      </c>
      <c r="E15" s="87">
        <v>0.5</v>
      </c>
      <c r="F15" s="87">
        <v>0.464</v>
      </c>
      <c r="G15" s="87"/>
      <c r="H15" s="16"/>
    </row>
    <row r="16" spans="1:8" ht="12">
      <c r="A16" s="74">
        <v>11</v>
      </c>
      <c r="B16" s="18" t="s">
        <v>143</v>
      </c>
      <c r="C16" s="86">
        <v>0.5760000000000001</v>
      </c>
      <c r="D16" s="87">
        <v>0.489</v>
      </c>
      <c r="E16" s="87">
        <v>0.653</v>
      </c>
      <c r="F16" s="87">
        <v>0.525</v>
      </c>
      <c r="G16" s="87"/>
      <c r="H16" s="16"/>
    </row>
    <row r="17" spans="1:8" ht="12">
      <c r="A17" s="74">
        <v>12</v>
      </c>
      <c r="B17" s="18" t="s">
        <v>128</v>
      </c>
      <c r="C17" s="86">
        <v>0.7120000000000001</v>
      </c>
      <c r="D17" s="87">
        <v>0.745</v>
      </c>
      <c r="E17" s="87">
        <v>0.86</v>
      </c>
      <c r="F17" s="87">
        <v>0.6160000000000001</v>
      </c>
      <c r="G17" s="87"/>
      <c r="H17" s="16"/>
    </row>
    <row r="18" spans="1:8" ht="12">
      <c r="A18" s="74">
        <v>13</v>
      </c>
      <c r="B18" s="18" t="s">
        <v>130</v>
      </c>
      <c r="C18" s="86">
        <v>0.591</v>
      </c>
      <c r="D18" s="87">
        <v>0.5529999999999999</v>
      </c>
      <c r="E18" s="87">
        <v>0.7170000000000001</v>
      </c>
      <c r="F18" s="87">
        <v>0.728</v>
      </c>
      <c r="G18" s="87"/>
      <c r="H18" s="16"/>
    </row>
    <row r="19" spans="1:8" ht="12">
      <c r="A19" s="74">
        <f aca="true" t="shared" si="0" ref="A19:A26">A18+1</f>
        <v>14</v>
      </c>
      <c r="B19" s="18" t="s">
        <v>51</v>
      </c>
      <c r="C19" s="86">
        <v>0.777</v>
      </c>
      <c r="D19" s="87">
        <v>0.745</v>
      </c>
      <c r="E19" s="87">
        <v>0.779</v>
      </c>
      <c r="F19" s="87">
        <v>0.879</v>
      </c>
      <c r="G19" s="87"/>
      <c r="H19" s="16"/>
    </row>
    <row r="20" spans="1:8" ht="12">
      <c r="A20" s="74">
        <f t="shared" si="0"/>
        <v>15</v>
      </c>
      <c r="B20" s="18" t="s">
        <v>49</v>
      </c>
      <c r="C20" s="86">
        <v>0.758</v>
      </c>
      <c r="D20" s="87">
        <v>0.851</v>
      </c>
      <c r="E20" s="87">
        <v>0.846</v>
      </c>
      <c r="F20" s="87">
        <v>0.839</v>
      </c>
      <c r="G20" s="87"/>
      <c r="H20" s="16"/>
    </row>
    <row r="21" spans="1:8" ht="12">
      <c r="A21" s="74">
        <f t="shared" si="0"/>
        <v>16</v>
      </c>
      <c r="B21" s="18" t="s">
        <v>48</v>
      </c>
      <c r="C21" s="86">
        <v>0.652</v>
      </c>
      <c r="D21" s="87">
        <v>0.617</v>
      </c>
      <c r="E21" s="87">
        <v>0.733</v>
      </c>
      <c r="F21" s="87">
        <v>0.869</v>
      </c>
      <c r="G21" s="87"/>
      <c r="H21" s="16"/>
    </row>
    <row r="22" spans="1:8" ht="12">
      <c r="A22" s="74">
        <f t="shared" si="0"/>
        <v>17</v>
      </c>
      <c r="B22" s="18" t="s">
        <v>125</v>
      </c>
      <c r="C22" s="86">
        <v>0.6970000000000001</v>
      </c>
      <c r="D22" s="87">
        <v>0.638</v>
      </c>
      <c r="E22" s="87">
        <v>0.755</v>
      </c>
      <c r="F22" s="87">
        <v>0.717</v>
      </c>
      <c r="G22" s="87"/>
      <c r="H22" s="16"/>
    </row>
    <row r="23" spans="1:8" ht="12">
      <c r="A23" s="74">
        <f t="shared" si="0"/>
        <v>18</v>
      </c>
      <c r="B23" s="18" t="s">
        <v>132</v>
      </c>
      <c r="C23" s="86">
        <v>0.848</v>
      </c>
      <c r="D23" s="87">
        <v>0.723</v>
      </c>
      <c r="E23" s="87">
        <v>0.885</v>
      </c>
      <c r="F23" s="87">
        <v>0.707</v>
      </c>
      <c r="G23" s="87"/>
      <c r="H23" s="16"/>
    </row>
    <row r="24" spans="1:8" ht="12">
      <c r="A24" s="74">
        <f t="shared" si="0"/>
        <v>19</v>
      </c>
      <c r="B24" s="18" t="s">
        <v>142</v>
      </c>
      <c r="C24" s="86">
        <v>0.848</v>
      </c>
      <c r="D24" s="87">
        <v>0.696</v>
      </c>
      <c r="E24" s="87">
        <v>0.845</v>
      </c>
      <c r="F24" s="87">
        <v>0.899</v>
      </c>
      <c r="G24" s="87"/>
      <c r="H24" s="16"/>
    </row>
    <row r="25" spans="1:8" ht="12">
      <c r="A25" s="74">
        <f t="shared" si="0"/>
        <v>20</v>
      </c>
      <c r="B25" s="18" t="s">
        <v>134</v>
      </c>
      <c r="C25" s="86">
        <v>0.773</v>
      </c>
      <c r="D25" s="87">
        <v>0.7659999999999999</v>
      </c>
      <c r="E25" s="87">
        <v>0.8740000000000001</v>
      </c>
      <c r="F25" s="87">
        <v>0.899</v>
      </c>
      <c r="G25" s="87"/>
      <c r="H25" s="16"/>
    </row>
    <row r="26" spans="1:8" s="43" customFormat="1" ht="12">
      <c r="A26" s="75">
        <f t="shared" si="0"/>
        <v>21</v>
      </c>
      <c r="B26" s="76" t="s">
        <v>136</v>
      </c>
      <c r="C26" s="88">
        <f>AVERAGE(C6:C25)</f>
        <v>0.66185</v>
      </c>
      <c r="D26" s="89">
        <f>AVERAGE(D6:D25)</f>
        <v>0.6026</v>
      </c>
      <c r="E26" s="89">
        <f>AVERAGE(E6:E25)</f>
        <v>0.7245263157894738</v>
      </c>
      <c r="F26" s="90"/>
      <c r="G26" s="90"/>
      <c r="H26" s="91"/>
    </row>
    <row r="27" spans="1:8" ht="3.75" customHeight="1">
      <c r="A27" s="25"/>
      <c r="B27" s="26"/>
      <c r="C27" s="77"/>
      <c r="D27" s="78"/>
      <c r="E27" s="79"/>
      <c r="F27" s="80"/>
      <c r="G27" s="80"/>
      <c r="H27" s="81"/>
    </row>
    <row r="28" spans="1:8" ht="10.5" customHeight="1">
      <c r="A28" s="33"/>
      <c r="B28" s="33"/>
      <c r="C28" s="34"/>
      <c r="D28" s="82"/>
      <c r="E28" s="35"/>
      <c r="F28" s="36"/>
      <c r="G28" s="36"/>
      <c r="H28" s="2"/>
    </row>
    <row r="29" spans="2:7" ht="12">
      <c r="B29" s="14"/>
      <c r="C29" s="83">
        <v>2003</v>
      </c>
      <c r="D29" s="83">
        <v>2004</v>
      </c>
      <c r="E29" s="83">
        <v>2005</v>
      </c>
      <c r="F29" s="83">
        <v>2006</v>
      </c>
      <c r="G29" s="83">
        <v>2007</v>
      </c>
    </row>
    <row r="30" spans="1:8" ht="21">
      <c r="A30" s="62">
        <v>1</v>
      </c>
      <c r="B30" s="84" t="str">
        <f ca="1">OFFSET(B5,$A$30,0)</f>
        <v>Appreciate artistic and other events</v>
      </c>
      <c r="C30" s="92">
        <f ca="1">OFFSET(C5,$A$30,0)</f>
        <v>0.6970000000000001</v>
      </c>
      <c r="D30" s="92">
        <f ca="1">OFFSET(D5,$A$30,0)</f>
        <v>0.46799999999999997</v>
      </c>
      <c r="E30" s="92">
        <f ca="1">OFFSET(E5,$A$30,0)</f>
        <v>0.6940000000000001</v>
      </c>
      <c r="F30" s="92"/>
      <c r="G30" s="92"/>
      <c r="H30" s="40"/>
    </row>
    <row r="31" spans="2:7" ht="12">
      <c r="B31" s="2"/>
      <c r="C31" s="67"/>
      <c r="D31" s="67"/>
      <c r="E31" s="67"/>
      <c r="F31" s="67"/>
      <c r="G31" s="42"/>
    </row>
    <row r="32" spans="2:7" ht="12">
      <c r="B32" s="2"/>
      <c r="C32" s="42"/>
      <c r="D32" s="42"/>
      <c r="E32" s="42"/>
      <c r="F32" s="42"/>
      <c r="G32" s="42"/>
    </row>
    <row r="33" spans="2:7" ht="12">
      <c r="B33" s="2"/>
      <c r="C33" s="42"/>
      <c r="D33" s="42"/>
      <c r="E33" s="42"/>
      <c r="F33" s="42"/>
      <c r="G33" s="42"/>
    </row>
    <row r="34" spans="2:7" ht="12">
      <c r="B34" s="2"/>
      <c r="C34" s="42"/>
      <c r="D34" s="42"/>
      <c r="E34" s="42"/>
      <c r="F34" s="42"/>
      <c r="G34" s="42"/>
    </row>
    <row r="35" spans="2:7" ht="12">
      <c r="B35" s="2"/>
      <c r="C35" s="42"/>
      <c r="D35" s="42"/>
      <c r="E35" s="42"/>
      <c r="F35" s="42"/>
      <c r="G35" s="42"/>
    </row>
    <row r="36" spans="2:7" ht="12">
      <c r="B36" s="2"/>
      <c r="C36" s="42"/>
      <c r="D36" s="42"/>
      <c r="E36" s="42"/>
      <c r="F36" s="42"/>
      <c r="G36" s="42"/>
    </row>
    <row r="37" spans="2:7" ht="12">
      <c r="B37" s="2"/>
      <c r="C37" s="42"/>
      <c r="D37" s="42"/>
      <c r="E37" s="42"/>
      <c r="F37" s="42"/>
      <c r="G37" s="42"/>
    </row>
    <row r="38" spans="2:7" ht="12">
      <c r="B38" s="2"/>
      <c r="C38" s="42"/>
      <c r="D38" s="42"/>
      <c r="E38" s="42"/>
      <c r="F38" s="42"/>
      <c r="G38" s="42"/>
    </row>
    <row r="39" spans="2:7" ht="12">
      <c r="B39" s="2"/>
      <c r="C39" s="42"/>
      <c r="D39" s="42"/>
      <c r="E39" s="42"/>
      <c r="F39" s="42"/>
      <c r="G39" s="42"/>
    </row>
    <row r="40" ht="12"/>
    <row r="41" ht="12"/>
    <row r="42" ht="12"/>
    <row r="43" ht="12"/>
    <row r="44" ht="12"/>
    <row r="45" ht="12"/>
    <row r="46" ht="12"/>
    <row r="47" ht="12"/>
    <row r="48" ht="12"/>
    <row r="49" ht="12"/>
    <row r="50" ht="12"/>
    <row r="51" ht="6.75" customHeight="1">
      <c r="B51" s="94"/>
    </row>
    <row r="52" s="45" customFormat="1" ht="12">
      <c r="A52" s="44" t="s">
        <v>137</v>
      </c>
    </row>
  </sheetData>
  <conditionalFormatting sqref="A31:G39 A27:G28">
    <cfRule type="expression" priority="1" dxfId="1" stopIfTrue="1">
      <formula>$A27=$A$6</formula>
    </cfRule>
  </conditionalFormatting>
  <conditionalFormatting sqref="H6:H26">
    <cfRule type="expression" priority="2" dxfId="4" stopIfTrue="1">
      <formula>$A30=$A$6</formula>
    </cfRule>
  </conditionalFormatting>
  <conditionalFormatting sqref="A6:G26">
    <cfRule type="expression" priority="3" dxfId="0" stopIfTrue="1">
      <formula>$A6=$A$30</formula>
    </cfRule>
  </conditionalFormatting>
  <printOptions/>
  <pageMargins left="0.75" right="0.75" top="1" bottom="1" header="0.5" footer="0.5"/>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A1:K90"/>
  <sheetViews>
    <sheetView workbookViewId="0" topLeftCell="A1">
      <selection activeCell="A1" sqref="A1"/>
    </sheetView>
  </sheetViews>
  <sheetFormatPr defaultColWidth="11.00390625" defaultRowHeight="12.75"/>
  <cols>
    <col min="1" max="1" width="32.75390625" style="100" bestFit="1" customWidth="1"/>
    <col min="2" max="2" width="5.25390625" style="100" bestFit="1" customWidth="1"/>
    <col min="3" max="3" width="8.00390625" style="100" bestFit="1" customWidth="1"/>
    <col min="4" max="4" width="5.00390625" style="100" bestFit="1" customWidth="1"/>
    <col min="5" max="5" width="6.25390625" style="100" bestFit="1" customWidth="1"/>
    <col min="6" max="6" width="8.875" style="100" bestFit="1" customWidth="1"/>
    <col min="7" max="7" width="6.75390625" style="100" bestFit="1" customWidth="1"/>
    <col min="8" max="8" width="5.00390625" style="100" bestFit="1" customWidth="1"/>
    <col min="9" max="11" width="8.25390625" style="100" bestFit="1" customWidth="1"/>
    <col min="12" max="16384" width="10.75390625" style="100" customWidth="1"/>
  </cols>
  <sheetData>
    <row r="1" spans="1:11" ht="12.75">
      <c r="A1" s="96"/>
      <c r="B1" s="97">
        <v>2003</v>
      </c>
      <c r="C1" s="97">
        <v>2003</v>
      </c>
      <c r="D1" s="98">
        <v>2004</v>
      </c>
      <c r="E1" s="98">
        <v>2004</v>
      </c>
      <c r="F1" s="99">
        <v>2005</v>
      </c>
      <c r="G1" s="99">
        <v>2005</v>
      </c>
      <c r="I1" s="97" t="s">
        <v>69</v>
      </c>
      <c r="J1" s="97" t="s">
        <v>2</v>
      </c>
      <c r="K1" s="97" t="s">
        <v>3</v>
      </c>
    </row>
    <row r="2" spans="1:11" ht="12.75">
      <c r="A2" s="96" t="s">
        <v>62</v>
      </c>
      <c r="B2" s="97" t="s">
        <v>66</v>
      </c>
      <c r="C2" s="97" t="s">
        <v>67</v>
      </c>
      <c r="D2" s="98" t="s">
        <v>66</v>
      </c>
      <c r="E2" s="98" t="s">
        <v>67</v>
      </c>
      <c r="F2" s="99" t="s">
        <v>66</v>
      </c>
      <c r="G2" s="99" t="s">
        <v>67</v>
      </c>
      <c r="I2" s="97"/>
      <c r="J2" s="97"/>
      <c r="K2" s="97"/>
    </row>
    <row r="3" spans="1:11" ht="12.75">
      <c r="A3" s="101" t="s">
        <v>127</v>
      </c>
      <c r="B3" s="102">
        <v>4.617021276595745</v>
      </c>
      <c r="C3" s="97">
        <v>5</v>
      </c>
      <c r="D3" s="103">
        <v>4.82</v>
      </c>
      <c r="E3" s="103">
        <v>5</v>
      </c>
      <c r="F3" s="104">
        <v>4.79</v>
      </c>
      <c r="G3" s="105">
        <v>5</v>
      </c>
      <c r="I3" s="102">
        <f aca="true" t="shared" si="0" ref="I3:I22">B3-D3</f>
        <v>-0.2029787234042555</v>
      </c>
      <c r="J3" s="102">
        <f aca="true" t="shared" si="1" ref="J3:J21">D3-F3</f>
        <v>0.03000000000000025</v>
      </c>
      <c r="K3" s="102">
        <f aca="true" t="shared" si="2" ref="K3:K21">B3-F3</f>
        <v>-0.17297872340425524</v>
      </c>
    </row>
    <row r="4" spans="1:11" ht="12.75">
      <c r="A4" s="106" t="s">
        <v>49</v>
      </c>
      <c r="B4" s="102">
        <v>4.531914893617022</v>
      </c>
      <c r="C4" s="97">
        <v>5</v>
      </c>
      <c r="D4" s="107">
        <v>4.66</v>
      </c>
      <c r="E4" s="107">
        <v>5</v>
      </c>
      <c r="F4" s="104">
        <v>4.7</v>
      </c>
      <c r="G4" s="105">
        <v>5</v>
      </c>
      <c r="I4" s="102">
        <f t="shared" si="0"/>
        <v>-0.12808510638297843</v>
      </c>
      <c r="J4" s="102">
        <f t="shared" si="1"/>
        <v>-0.040000000000000036</v>
      </c>
      <c r="K4" s="102">
        <f t="shared" si="2"/>
        <v>-0.16808510638297847</v>
      </c>
    </row>
    <row r="5" spans="1:11" ht="12.75">
      <c r="A5" s="106" t="s">
        <v>134</v>
      </c>
      <c r="B5" s="102">
        <v>4.456521739130435</v>
      </c>
      <c r="C5" s="97">
        <v>5</v>
      </c>
      <c r="D5" s="107">
        <v>4.66</v>
      </c>
      <c r="E5" s="107">
        <v>5</v>
      </c>
      <c r="F5" s="104">
        <v>4.7</v>
      </c>
      <c r="G5" s="105">
        <v>5</v>
      </c>
      <c r="I5" s="102">
        <f t="shared" si="0"/>
        <v>-0.20347826086956555</v>
      </c>
      <c r="J5" s="102">
        <f t="shared" si="1"/>
        <v>-0.040000000000000036</v>
      </c>
      <c r="K5" s="102">
        <f t="shared" si="2"/>
        <v>-0.2434782608695656</v>
      </c>
    </row>
    <row r="6" spans="1:11" ht="12.75">
      <c r="A6" s="106" t="s">
        <v>51</v>
      </c>
      <c r="B6" s="102">
        <v>4.574468085106383</v>
      </c>
      <c r="C6" s="97">
        <v>5</v>
      </c>
      <c r="D6" s="107">
        <v>4.67</v>
      </c>
      <c r="E6" s="107">
        <v>5</v>
      </c>
      <c r="F6" s="104">
        <v>4.69</v>
      </c>
      <c r="G6" s="105">
        <v>5</v>
      </c>
      <c r="I6" s="102">
        <f t="shared" si="0"/>
        <v>-0.09553191489361712</v>
      </c>
      <c r="J6" s="102">
        <f t="shared" si="1"/>
        <v>-0.020000000000000462</v>
      </c>
      <c r="K6" s="102">
        <f t="shared" si="2"/>
        <v>-0.11553191489361758</v>
      </c>
    </row>
    <row r="7" spans="1:11" ht="12.75">
      <c r="A7" s="106" t="s">
        <v>48</v>
      </c>
      <c r="B7" s="102">
        <v>4.468085106382978</v>
      </c>
      <c r="C7" s="97">
        <v>5</v>
      </c>
      <c r="D7" s="107">
        <v>4.69</v>
      </c>
      <c r="E7" s="107">
        <v>5</v>
      </c>
      <c r="F7" s="104">
        <v>4.61</v>
      </c>
      <c r="G7" s="105">
        <v>5</v>
      </c>
      <c r="I7" s="102">
        <f t="shared" si="0"/>
        <v>-0.2219148936170221</v>
      </c>
      <c r="J7" s="102">
        <f t="shared" si="1"/>
        <v>0.08000000000000007</v>
      </c>
      <c r="K7" s="102">
        <f t="shared" si="2"/>
        <v>-0.14191489361702203</v>
      </c>
    </row>
    <row r="8" spans="1:11" ht="12.75">
      <c r="A8" s="106" t="s">
        <v>128</v>
      </c>
      <c r="B8" s="102">
        <v>4.319148936170213</v>
      </c>
      <c r="C8" s="97">
        <v>5</v>
      </c>
      <c r="D8" s="107">
        <v>4.55</v>
      </c>
      <c r="E8" s="107">
        <v>5</v>
      </c>
      <c r="F8" s="104">
        <v>4.6</v>
      </c>
      <c r="G8" s="105">
        <v>5</v>
      </c>
      <c r="I8" s="102">
        <f t="shared" si="0"/>
        <v>-0.23085106382978715</v>
      </c>
      <c r="J8" s="102">
        <f t="shared" si="1"/>
        <v>-0.04999999999999982</v>
      </c>
      <c r="K8" s="102">
        <f t="shared" si="2"/>
        <v>-0.280851063829787</v>
      </c>
    </row>
    <row r="9" spans="1:11" ht="12.75">
      <c r="A9" s="106" t="s">
        <v>130</v>
      </c>
      <c r="B9" s="102">
        <v>4.382978723404255</v>
      </c>
      <c r="C9" s="97">
        <v>5</v>
      </c>
      <c r="D9" s="107">
        <v>4.45</v>
      </c>
      <c r="E9" s="107">
        <v>5</v>
      </c>
      <c r="F9" s="104">
        <v>4.59</v>
      </c>
      <c r="G9" s="105">
        <v>5</v>
      </c>
      <c r="I9" s="102">
        <f t="shared" si="0"/>
        <v>-0.06702127659574497</v>
      </c>
      <c r="J9" s="102">
        <f t="shared" si="1"/>
        <v>-0.13999999999999968</v>
      </c>
      <c r="K9" s="102">
        <f t="shared" si="2"/>
        <v>-0.20702127659574465</v>
      </c>
    </row>
    <row r="10" spans="1:11" ht="12.75">
      <c r="A10" s="106" t="s">
        <v>132</v>
      </c>
      <c r="B10" s="102">
        <v>4.25531914893617</v>
      </c>
      <c r="C10" s="97">
        <v>5</v>
      </c>
      <c r="D10" s="107">
        <v>4.57</v>
      </c>
      <c r="E10" s="107">
        <v>5</v>
      </c>
      <c r="F10" s="104">
        <v>4.58</v>
      </c>
      <c r="G10" s="105">
        <v>5</v>
      </c>
      <c r="I10" s="102">
        <f t="shared" si="0"/>
        <v>-0.31468085106383015</v>
      </c>
      <c r="J10" s="102">
        <f t="shared" si="1"/>
        <v>-0.009999999999999787</v>
      </c>
      <c r="K10" s="102">
        <f t="shared" si="2"/>
        <v>-0.32468085106382993</v>
      </c>
    </row>
    <row r="11" spans="1:11" ht="12.75">
      <c r="A11" s="106" t="s">
        <v>142</v>
      </c>
      <c r="B11" s="102">
        <v>4.212765957446808</v>
      </c>
      <c r="C11" s="97">
        <v>4</v>
      </c>
      <c r="D11" s="107">
        <v>4.33</v>
      </c>
      <c r="E11" s="107">
        <v>5</v>
      </c>
      <c r="F11" s="104">
        <v>4.57</v>
      </c>
      <c r="G11" s="105">
        <v>5</v>
      </c>
      <c r="I11" s="102">
        <f t="shared" si="0"/>
        <v>-0.11723404255319192</v>
      </c>
      <c r="J11" s="102">
        <f t="shared" si="1"/>
        <v>-0.2400000000000002</v>
      </c>
      <c r="K11" s="102">
        <f t="shared" si="2"/>
        <v>-0.35723404255319213</v>
      </c>
    </row>
    <row r="12" spans="1:11" ht="12.75">
      <c r="A12" s="106" t="s">
        <v>129</v>
      </c>
      <c r="B12" s="102">
        <v>4.468085106382978</v>
      </c>
      <c r="C12" s="97">
        <v>5</v>
      </c>
      <c r="D12" s="107">
        <v>4.6</v>
      </c>
      <c r="E12" s="107">
        <v>5</v>
      </c>
      <c r="F12" s="104">
        <v>4.54</v>
      </c>
      <c r="G12" s="105">
        <v>5</v>
      </c>
      <c r="I12" s="102">
        <f t="shared" si="0"/>
        <v>-0.13191489361702136</v>
      </c>
      <c r="J12" s="102">
        <f t="shared" si="1"/>
        <v>0.05999999999999961</v>
      </c>
      <c r="K12" s="102">
        <f t="shared" si="2"/>
        <v>-0.07191489361702175</v>
      </c>
    </row>
    <row r="13" spans="1:11" ht="12.75">
      <c r="A13" s="106" t="s">
        <v>53</v>
      </c>
      <c r="B13" s="102">
        <v>4.068181818181818</v>
      </c>
      <c r="C13" s="97">
        <v>4</v>
      </c>
      <c r="D13" s="107">
        <v>4.48</v>
      </c>
      <c r="E13" s="107">
        <v>5</v>
      </c>
      <c r="F13" s="104">
        <v>4.38</v>
      </c>
      <c r="G13" s="105">
        <v>4.5</v>
      </c>
      <c r="I13" s="102">
        <f t="shared" si="0"/>
        <v>-0.4118181818181821</v>
      </c>
      <c r="J13" s="102">
        <f t="shared" si="1"/>
        <v>0.10000000000000053</v>
      </c>
      <c r="K13" s="102">
        <f t="shared" si="2"/>
        <v>-0.31181818181818155</v>
      </c>
    </row>
    <row r="14" spans="1:11" ht="12.75">
      <c r="A14" s="106" t="s">
        <v>125</v>
      </c>
      <c r="B14" s="102">
        <v>4.1063829787234045</v>
      </c>
      <c r="C14" s="97">
        <v>4</v>
      </c>
      <c r="D14" s="107">
        <v>4.26</v>
      </c>
      <c r="E14" s="107">
        <v>4</v>
      </c>
      <c r="F14" s="104">
        <v>4.3</v>
      </c>
      <c r="G14" s="105">
        <v>4</v>
      </c>
      <c r="I14" s="102">
        <f t="shared" si="0"/>
        <v>-0.15361702127659527</v>
      </c>
      <c r="J14" s="102">
        <f t="shared" si="1"/>
        <v>-0.040000000000000036</v>
      </c>
      <c r="K14" s="102">
        <f t="shared" si="2"/>
        <v>-0.1936170212765953</v>
      </c>
    </row>
    <row r="15" spans="1:11" ht="12.75">
      <c r="A15" s="106" t="s">
        <v>50</v>
      </c>
      <c r="B15" s="102">
        <v>4.130434782608695</v>
      </c>
      <c r="C15" s="97">
        <v>4</v>
      </c>
      <c r="D15" s="107">
        <v>4.29</v>
      </c>
      <c r="E15" s="107">
        <v>5</v>
      </c>
      <c r="F15" s="104">
        <v>4.28</v>
      </c>
      <c r="G15" s="105">
        <v>5</v>
      </c>
      <c r="I15" s="102">
        <f t="shared" si="0"/>
        <v>-0.1595652173913047</v>
      </c>
      <c r="J15" s="102">
        <f t="shared" si="1"/>
        <v>0.009999999999999787</v>
      </c>
      <c r="K15" s="102">
        <f t="shared" si="2"/>
        <v>-0.1495652173913049</v>
      </c>
    </row>
    <row r="16" spans="1:11" ht="12.75">
      <c r="A16" s="106" t="s">
        <v>131</v>
      </c>
      <c r="B16" s="102">
        <v>3.9148936170212765</v>
      </c>
      <c r="C16" s="97">
        <v>4</v>
      </c>
      <c r="D16" s="107">
        <v>4.06</v>
      </c>
      <c r="E16" s="107">
        <v>4</v>
      </c>
      <c r="F16" s="104">
        <v>4.23</v>
      </c>
      <c r="G16" s="105">
        <v>4</v>
      </c>
      <c r="I16" s="102">
        <f t="shared" si="0"/>
        <v>-0.14510638297872314</v>
      </c>
      <c r="J16" s="102">
        <f t="shared" si="1"/>
        <v>-0.17000000000000082</v>
      </c>
      <c r="K16" s="102">
        <f t="shared" si="2"/>
        <v>-0.31510638297872395</v>
      </c>
    </row>
    <row r="17" spans="1:11" ht="12.75">
      <c r="A17" s="106" t="s">
        <v>126</v>
      </c>
      <c r="B17" s="102">
        <v>3.425531914893617</v>
      </c>
      <c r="C17" s="97">
        <v>3</v>
      </c>
      <c r="D17" s="107">
        <v>3.78</v>
      </c>
      <c r="E17" s="107">
        <v>4</v>
      </c>
      <c r="F17" s="104">
        <v>4.01</v>
      </c>
      <c r="G17" s="105">
        <v>4</v>
      </c>
      <c r="I17" s="102">
        <f t="shared" si="0"/>
        <v>-0.3544680851063826</v>
      </c>
      <c r="J17" s="102">
        <f t="shared" si="1"/>
        <v>-0.22999999999999998</v>
      </c>
      <c r="K17" s="102">
        <f t="shared" si="2"/>
        <v>-0.5844680851063826</v>
      </c>
    </row>
    <row r="18" spans="1:11" ht="12.75">
      <c r="A18" s="106" t="s">
        <v>143</v>
      </c>
      <c r="B18" s="102">
        <v>3.8260869565217392</v>
      </c>
      <c r="C18" s="97">
        <v>4</v>
      </c>
      <c r="D18" s="107">
        <v>4.03</v>
      </c>
      <c r="E18" s="107">
        <v>4</v>
      </c>
      <c r="F18" s="104">
        <v>3.97</v>
      </c>
      <c r="G18" s="105">
        <v>4</v>
      </c>
      <c r="I18" s="102">
        <f t="shared" si="0"/>
        <v>-0.203913043478261</v>
      </c>
      <c r="J18" s="102">
        <f t="shared" si="1"/>
        <v>0.06000000000000005</v>
      </c>
      <c r="K18" s="102">
        <f t="shared" si="2"/>
        <v>-0.14391304347826095</v>
      </c>
    </row>
    <row r="19" spans="1:11" ht="12.75">
      <c r="A19" s="106" t="s">
        <v>54</v>
      </c>
      <c r="B19" s="102">
        <v>3.276595744680851</v>
      </c>
      <c r="C19" s="97">
        <v>3</v>
      </c>
      <c r="D19" s="107">
        <v>3.43</v>
      </c>
      <c r="E19" s="107">
        <v>3</v>
      </c>
      <c r="F19" s="104">
        <v>3.79</v>
      </c>
      <c r="G19" s="105">
        <v>4</v>
      </c>
      <c r="I19" s="102">
        <f t="shared" si="0"/>
        <v>-0.15340425531914903</v>
      </c>
      <c r="J19" s="102">
        <f t="shared" si="1"/>
        <v>-0.3599999999999999</v>
      </c>
      <c r="K19" s="102">
        <f t="shared" si="2"/>
        <v>-0.5134042553191489</v>
      </c>
    </row>
    <row r="20" spans="1:11" ht="12.75">
      <c r="A20" s="106" t="s">
        <v>52</v>
      </c>
      <c r="B20" s="102">
        <v>3.0425531914893615</v>
      </c>
      <c r="C20" s="97">
        <v>3</v>
      </c>
      <c r="D20" s="107">
        <v>3.08</v>
      </c>
      <c r="E20" s="107">
        <v>3</v>
      </c>
      <c r="F20" s="104">
        <v>3.5</v>
      </c>
      <c r="G20" s="105">
        <v>3</v>
      </c>
      <c r="I20" s="102">
        <f t="shared" si="0"/>
        <v>-0.03744680851063853</v>
      </c>
      <c r="J20" s="102">
        <f t="shared" si="1"/>
        <v>-0.41999999999999993</v>
      </c>
      <c r="K20" s="102">
        <f t="shared" si="2"/>
        <v>-0.45744680851063846</v>
      </c>
    </row>
    <row r="21" spans="1:11" ht="12.75">
      <c r="A21" s="106" t="s">
        <v>47</v>
      </c>
      <c r="B21" s="102">
        <v>2.4130434782608696</v>
      </c>
      <c r="C21" s="97">
        <v>2</v>
      </c>
      <c r="D21" s="107">
        <v>2.46</v>
      </c>
      <c r="E21" s="107">
        <v>3</v>
      </c>
      <c r="F21" s="104">
        <v>3.11</v>
      </c>
      <c r="G21" s="105">
        <v>3</v>
      </c>
      <c r="I21" s="102">
        <f t="shared" si="0"/>
        <v>-0.04695652173913034</v>
      </c>
      <c r="J21" s="102">
        <f t="shared" si="1"/>
        <v>-0.6499999999999999</v>
      </c>
      <c r="K21" s="102">
        <f t="shared" si="2"/>
        <v>-0.6969565217391303</v>
      </c>
    </row>
    <row r="22" spans="1:11" ht="12.75">
      <c r="A22" s="106" t="s">
        <v>133</v>
      </c>
      <c r="B22" s="102">
        <v>4.51063829787234</v>
      </c>
      <c r="C22" s="97">
        <v>5</v>
      </c>
      <c r="D22" s="107">
        <v>4.77</v>
      </c>
      <c r="E22" s="107">
        <v>5</v>
      </c>
      <c r="F22" s="104"/>
      <c r="G22" s="99"/>
      <c r="I22" s="102">
        <f t="shared" si="0"/>
        <v>-0.2593617021276593</v>
      </c>
      <c r="J22" s="102"/>
      <c r="K22" s="102"/>
    </row>
    <row r="23" spans="1:11" ht="12.75">
      <c r="A23" s="96"/>
      <c r="B23" s="97"/>
      <c r="C23" s="97"/>
      <c r="D23" s="98"/>
      <c r="E23" s="98"/>
      <c r="F23" s="99"/>
      <c r="G23" s="99"/>
      <c r="I23" s="97"/>
      <c r="J23" s="97"/>
      <c r="K23" s="97"/>
    </row>
    <row r="24" spans="1:11" ht="12.75">
      <c r="A24" s="96"/>
      <c r="B24" s="97">
        <v>2003</v>
      </c>
      <c r="C24" s="97">
        <v>2003</v>
      </c>
      <c r="D24" s="98">
        <v>2004</v>
      </c>
      <c r="E24" s="98">
        <v>2004</v>
      </c>
      <c r="F24" s="99">
        <v>2005</v>
      </c>
      <c r="G24" s="99">
        <v>2005</v>
      </c>
      <c r="I24" s="97" t="s">
        <v>69</v>
      </c>
      <c r="J24" s="97" t="s">
        <v>2</v>
      </c>
      <c r="K24" s="97" t="s">
        <v>3</v>
      </c>
    </row>
    <row r="25" spans="1:11" ht="12.75">
      <c r="A25" s="108" t="s">
        <v>68</v>
      </c>
      <c r="B25" s="97" t="s">
        <v>66</v>
      </c>
      <c r="C25" s="97" t="s">
        <v>67</v>
      </c>
      <c r="D25" s="98" t="s">
        <v>66</v>
      </c>
      <c r="E25" s="98" t="s">
        <v>67</v>
      </c>
      <c r="F25" s="99" t="s">
        <v>66</v>
      </c>
      <c r="G25" s="99" t="s">
        <v>67</v>
      </c>
      <c r="I25" s="97"/>
      <c r="J25" s="97"/>
      <c r="K25" s="97"/>
    </row>
    <row r="26" spans="1:11" ht="12.75">
      <c r="A26" s="101" t="s">
        <v>127</v>
      </c>
      <c r="B26" s="102">
        <v>4.170212765957447</v>
      </c>
      <c r="C26" s="97">
        <v>4</v>
      </c>
      <c r="D26" s="103">
        <v>4.11</v>
      </c>
      <c r="E26" s="103">
        <v>4</v>
      </c>
      <c r="F26" s="104">
        <v>4.16</v>
      </c>
      <c r="G26" s="105">
        <v>4</v>
      </c>
      <c r="I26" s="102">
        <f aca="true" t="shared" si="3" ref="I26:I45">B26-D26</f>
        <v>0.060212765957446734</v>
      </c>
      <c r="J26" s="102">
        <f aca="true" t="shared" si="4" ref="J26:J44">D26-F26</f>
        <v>-0.04999999999999982</v>
      </c>
      <c r="K26" s="102">
        <f aca="true" t="shared" si="5" ref="K26:K44">B26-F26</f>
        <v>0.010212765957446912</v>
      </c>
    </row>
    <row r="27" spans="1:11" ht="12.75">
      <c r="A27" s="106" t="s">
        <v>49</v>
      </c>
      <c r="B27" s="102">
        <v>4.1063829787234045</v>
      </c>
      <c r="C27" s="97">
        <v>4</v>
      </c>
      <c r="D27" s="107">
        <v>4.17</v>
      </c>
      <c r="E27" s="107">
        <v>4</v>
      </c>
      <c r="F27" s="104">
        <v>4.27</v>
      </c>
      <c r="G27" s="105">
        <v>4</v>
      </c>
      <c r="I27" s="102">
        <f t="shared" si="3"/>
        <v>-0.06361702127659541</v>
      </c>
      <c r="J27" s="102">
        <f t="shared" si="4"/>
        <v>-0.09999999999999964</v>
      </c>
      <c r="K27" s="102">
        <f t="shared" si="5"/>
        <v>-0.16361702127659505</v>
      </c>
    </row>
    <row r="28" spans="1:11" ht="12.75">
      <c r="A28" s="106" t="s">
        <v>134</v>
      </c>
      <c r="B28" s="102">
        <v>4.148936170212766</v>
      </c>
      <c r="C28" s="97">
        <v>4</v>
      </c>
      <c r="D28" s="107">
        <v>4.11</v>
      </c>
      <c r="E28" s="107">
        <v>4</v>
      </c>
      <c r="F28" s="104">
        <v>4.07</v>
      </c>
      <c r="G28" s="105">
        <v>4</v>
      </c>
      <c r="I28" s="102">
        <f t="shared" si="3"/>
        <v>0.0389361702127653</v>
      </c>
      <c r="J28" s="102">
        <f t="shared" si="4"/>
        <v>0.040000000000000036</v>
      </c>
      <c r="K28" s="102">
        <f t="shared" si="5"/>
        <v>0.07893617021276533</v>
      </c>
    </row>
    <row r="29" spans="1:11" ht="12.75">
      <c r="A29" s="106" t="s">
        <v>51</v>
      </c>
      <c r="B29" s="102">
        <v>3.978723404255319</v>
      </c>
      <c r="C29" s="97">
        <v>4</v>
      </c>
      <c r="D29" s="107">
        <v>4.08</v>
      </c>
      <c r="E29" s="107">
        <v>4</v>
      </c>
      <c r="F29" s="104">
        <v>4.09</v>
      </c>
      <c r="G29" s="105">
        <v>4</v>
      </c>
      <c r="I29" s="102">
        <f t="shared" si="3"/>
        <v>-0.10127659574468106</v>
      </c>
      <c r="J29" s="102">
        <f t="shared" si="4"/>
        <v>-0.009999999999999787</v>
      </c>
      <c r="K29" s="102">
        <f t="shared" si="5"/>
        <v>-0.11127659574468085</v>
      </c>
    </row>
    <row r="30" spans="1:11" ht="12.75">
      <c r="A30" s="106" t="s">
        <v>48</v>
      </c>
      <c r="B30" s="102">
        <v>4.0638297872340425</v>
      </c>
      <c r="C30" s="97">
        <v>4</v>
      </c>
      <c r="D30" s="107">
        <v>4.02</v>
      </c>
      <c r="E30" s="107">
        <v>4</v>
      </c>
      <c r="F30" s="104">
        <v>4.14</v>
      </c>
      <c r="G30" s="105">
        <v>4</v>
      </c>
      <c r="I30" s="102">
        <f t="shared" si="3"/>
        <v>0.04382978723404296</v>
      </c>
      <c r="J30" s="102">
        <f t="shared" si="4"/>
        <v>-0.1200000000000001</v>
      </c>
      <c r="K30" s="102">
        <f t="shared" si="5"/>
        <v>-0.07617021276595715</v>
      </c>
    </row>
    <row r="31" spans="1:11" ht="12.75">
      <c r="A31" s="106" t="s">
        <v>128</v>
      </c>
      <c r="B31" s="102">
        <v>3.723404255319149</v>
      </c>
      <c r="C31" s="97">
        <v>4</v>
      </c>
      <c r="D31" s="107">
        <v>3.72</v>
      </c>
      <c r="E31" s="107">
        <v>4</v>
      </c>
      <c r="F31" s="104">
        <v>3.92</v>
      </c>
      <c r="G31" s="105">
        <v>4</v>
      </c>
      <c r="I31" s="102">
        <f t="shared" si="3"/>
        <v>0.0034042553191486746</v>
      </c>
      <c r="J31" s="102">
        <f t="shared" si="4"/>
        <v>-0.19999999999999973</v>
      </c>
      <c r="K31" s="102">
        <f t="shared" si="5"/>
        <v>-0.19659574468085106</v>
      </c>
    </row>
    <row r="32" spans="1:11" ht="12.75">
      <c r="A32" s="106" t="s">
        <v>130</v>
      </c>
      <c r="B32" s="102">
        <v>3.8297872340425534</v>
      </c>
      <c r="C32" s="97">
        <v>4</v>
      </c>
      <c r="D32" s="107">
        <v>4.15</v>
      </c>
      <c r="E32" s="107">
        <v>4</v>
      </c>
      <c r="F32" s="104">
        <v>4.22</v>
      </c>
      <c r="G32" s="105">
        <v>4</v>
      </c>
      <c r="I32" s="102">
        <f t="shared" si="3"/>
        <v>-0.32021276595744697</v>
      </c>
      <c r="J32" s="102">
        <f t="shared" si="4"/>
        <v>-0.0699999999999994</v>
      </c>
      <c r="K32" s="102">
        <f t="shared" si="5"/>
        <v>-0.39021276595744636</v>
      </c>
    </row>
    <row r="33" spans="1:11" ht="12.75">
      <c r="A33" s="106" t="s">
        <v>132</v>
      </c>
      <c r="B33" s="102">
        <v>3.765957446808511</v>
      </c>
      <c r="C33" s="97">
        <v>4</v>
      </c>
      <c r="D33" s="107">
        <v>3.92</v>
      </c>
      <c r="E33" s="107">
        <v>4</v>
      </c>
      <c r="F33" s="104">
        <v>3.93</v>
      </c>
      <c r="G33" s="105">
        <v>4</v>
      </c>
      <c r="I33" s="102">
        <f t="shared" si="3"/>
        <v>-0.15404255319148907</v>
      </c>
      <c r="J33" s="102">
        <f t="shared" si="4"/>
        <v>-0.010000000000000231</v>
      </c>
      <c r="K33" s="102">
        <f t="shared" si="5"/>
        <v>-0.1640425531914893</v>
      </c>
    </row>
    <row r="34" spans="1:11" ht="12.75">
      <c r="A34" s="106" t="s">
        <v>142</v>
      </c>
      <c r="B34" s="102">
        <v>4</v>
      </c>
      <c r="C34" s="97">
        <v>4</v>
      </c>
      <c r="D34" s="107">
        <v>4.37</v>
      </c>
      <c r="E34" s="107">
        <v>5</v>
      </c>
      <c r="F34" s="104">
        <v>4.22</v>
      </c>
      <c r="G34" s="105">
        <v>4</v>
      </c>
      <c r="I34" s="102">
        <f t="shared" si="3"/>
        <v>-0.3700000000000001</v>
      </c>
      <c r="J34" s="102">
        <f t="shared" si="4"/>
        <v>0.15000000000000036</v>
      </c>
      <c r="K34" s="102">
        <f t="shared" si="5"/>
        <v>-0.21999999999999975</v>
      </c>
    </row>
    <row r="35" spans="1:11" ht="12.75">
      <c r="A35" s="106" t="s">
        <v>129</v>
      </c>
      <c r="B35" s="102">
        <v>4.1063829787234045</v>
      </c>
      <c r="C35" s="97">
        <v>4</v>
      </c>
      <c r="D35" s="107">
        <v>4.32</v>
      </c>
      <c r="E35" s="107">
        <v>5</v>
      </c>
      <c r="F35" s="104">
        <v>4.29</v>
      </c>
      <c r="G35" s="105">
        <v>4</v>
      </c>
      <c r="I35" s="102">
        <f t="shared" si="3"/>
        <v>-0.21361702127659576</v>
      </c>
      <c r="J35" s="102">
        <f t="shared" si="4"/>
        <v>0.03000000000000025</v>
      </c>
      <c r="K35" s="102">
        <f t="shared" si="5"/>
        <v>-0.18361702127659552</v>
      </c>
    </row>
    <row r="36" spans="1:11" ht="12.75">
      <c r="A36" s="106" t="s">
        <v>53</v>
      </c>
      <c r="B36" s="102">
        <v>3.869565217391304</v>
      </c>
      <c r="C36" s="97">
        <v>4</v>
      </c>
      <c r="D36" s="107">
        <v>3.95</v>
      </c>
      <c r="E36" s="107">
        <v>4</v>
      </c>
      <c r="F36" s="104">
        <v>4.13</v>
      </c>
      <c r="G36" s="105">
        <v>4</v>
      </c>
      <c r="I36" s="102">
        <f t="shared" si="3"/>
        <v>-0.08043478260869596</v>
      </c>
      <c r="J36" s="102">
        <f t="shared" si="4"/>
        <v>-0.17999999999999972</v>
      </c>
      <c r="K36" s="102">
        <f t="shared" si="5"/>
        <v>-0.2604347826086957</v>
      </c>
    </row>
    <row r="37" spans="1:11" ht="12.75">
      <c r="A37" s="106" t="s">
        <v>125</v>
      </c>
      <c r="B37" s="102">
        <v>3.8297872340425534</v>
      </c>
      <c r="C37" s="97">
        <v>4</v>
      </c>
      <c r="D37" s="107">
        <v>3.89</v>
      </c>
      <c r="E37" s="107">
        <v>4</v>
      </c>
      <c r="F37" s="104">
        <v>3.94</v>
      </c>
      <c r="G37" s="105">
        <v>4</v>
      </c>
      <c r="I37" s="102">
        <f t="shared" si="3"/>
        <v>-0.060212765957446734</v>
      </c>
      <c r="J37" s="102">
        <f t="shared" si="4"/>
        <v>-0.04999999999999982</v>
      </c>
      <c r="K37" s="102">
        <f t="shared" si="5"/>
        <v>-0.11021276595744656</v>
      </c>
    </row>
    <row r="38" spans="1:11" ht="12.75">
      <c r="A38" s="106" t="s">
        <v>50</v>
      </c>
      <c r="B38" s="102">
        <v>3.6808510638297873</v>
      </c>
      <c r="C38" s="97">
        <v>4</v>
      </c>
      <c r="D38" s="107">
        <v>3.89</v>
      </c>
      <c r="E38" s="107">
        <v>4</v>
      </c>
      <c r="F38" s="104">
        <v>3.75</v>
      </c>
      <c r="G38" s="105">
        <v>4</v>
      </c>
      <c r="I38" s="102">
        <f t="shared" si="3"/>
        <v>-0.2091489361702128</v>
      </c>
      <c r="J38" s="102">
        <f t="shared" si="4"/>
        <v>0.14000000000000012</v>
      </c>
      <c r="K38" s="102">
        <f t="shared" si="5"/>
        <v>-0.06914893617021267</v>
      </c>
    </row>
    <row r="39" spans="1:11" ht="12.75">
      <c r="A39" s="106" t="s">
        <v>131</v>
      </c>
      <c r="B39" s="102">
        <v>3.617021276595745</v>
      </c>
      <c r="C39" s="97">
        <v>4</v>
      </c>
      <c r="D39" s="107">
        <v>3.95</v>
      </c>
      <c r="E39" s="107">
        <v>4</v>
      </c>
      <c r="F39" s="104">
        <v>3.97</v>
      </c>
      <c r="G39" s="105">
        <v>4</v>
      </c>
      <c r="I39" s="102">
        <f t="shared" si="3"/>
        <v>-0.3329787234042554</v>
      </c>
      <c r="J39" s="102">
        <f t="shared" si="4"/>
        <v>-0.020000000000000018</v>
      </c>
      <c r="K39" s="102">
        <f t="shared" si="5"/>
        <v>-0.3529787234042554</v>
      </c>
    </row>
    <row r="40" spans="1:11" ht="12.75">
      <c r="A40" s="106" t="s">
        <v>126</v>
      </c>
      <c r="B40" s="102">
        <v>3.574468085106383</v>
      </c>
      <c r="C40" s="97">
        <v>3</v>
      </c>
      <c r="D40" s="107">
        <v>3.97</v>
      </c>
      <c r="E40" s="107">
        <v>4</v>
      </c>
      <c r="F40" s="104">
        <v>3.9</v>
      </c>
      <c r="G40" s="105">
        <v>4</v>
      </c>
      <c r="I40" s="102">
        <f t="shared" si="3"/>
        <v>-0.3955319148936174</v>
      </c>
      <c r="J40" s="102">
        <f t="shared" si="4"/>
        <v>0.07000000000000028</v>
      </c>
      <c r="K40" s="102">
        <f t="shared" si="5"/>
        <v>-0.3255319148936171</v>
      </c>
    </row>
    <row r="41" spans="1:11" ht="12.75">
      <c r="A41" s="106" t="s">
        <v>143</v>
      </c>
      <c r="B41" s="102">
        <v>3.6382978723404253</v>
      </c>
      <c r="C41" s="97">
        <v>3</v>
      </c>
      <c r="D41" s="107">
        <v>3.8</v>
      </c>
      <c r="E41" s="107">
        <v>4</v>
      </c>
      <c r="F41" s="104">
        <v>3.93</v>
      </c>
      <c r="G41" s="105">
        <v>4</v>
      </c>
      <c r="I41" s="102">
        <f t="shared" si="3"/>
        <v>-0.16170212765957448</v>
      </c>
      <c r="J41" s="102">
        <f t="shared" si="4"/>
        <v>-0.13000000000000034</v>
      </c>
      <c r="K41" s="102">
        <f t="shared" si="5"/>
        <v>-0.2917021276595748</v>
      </c>
    </row>
    <row r="42" spans="1:11" ht="12.75">
      <c r="A42" s="106" t="s">
        <v>54</v>
      </c>
      <c r="B42" s="102">
        <v>3.382978723404255</v>
      </c>
      <c r="C42" s="97">
        <v>3</v>
      </c>
      <c r="D42" s="107">
        <v>3.42</v>
      </c>
      <c r="E42" s="107">
        <v>3</v>
      </c>
      <c r="F42" s="104">
        <v>3.66</v>
      </c>
      <c r="G42" s="105">
        <v>3</v>
      </c>
      <c r="I42" s="102">
        <f t="shared" si="3"/>
        <v>-0.03702127659574472</v>
      </c>
      <c r="J42" s="102">
        <f t="shared" si="4"/>
        <v>-0.2400000000000002</v>
      </c>
      <c r="K42" s="102">
        <f t="shared" si="5"/>
        <v>-0.27702127659574494</v>
      </c>
    </row>
    <row r="43" spans="1:11" ht="12.75">
      <c r="A43" s="106" t="s">
        <v>52</v>
      </c>
      <c r="B43" s="102">
        <v>3.2127659574468086</v>
      </c>
      <c r="C43" s="97">
        <v>3</v>
      </c>
      <c r="D43" s="107">
        <v>3.59</v>
      </c>
      <c r="E43" s="107">
        <v>4</v>
      </c>
      <c r="F43" s="104">
        <v>3.56</v>
      </c>
      <c r="G43" s="105">
        <v>3</v>
      </c>
      <c r="I43" s="102">
        <f t="shared" si="3"/>
        <v>-0.37723404255319126</v>
      </c>
      <c r="J43" s="102">
        <f t="shared" si="4"/>
        <v>0.029999999999999805</v>
      </c>
      <c r="K43" s="102">
        <f t="shared" si="5"/>
        <v>-0.34723404255319146</v>
      </c>
    </row>
    <row r="44" spans="1:11" ht="12.75">
      <c r="A44" s="106" t="s">
        <v>47</v>
      </c>
      <c r="B44" s="102">
        <v>2.813953488372093</v>
      </c>
      <c r="C44" s="97">
        <v>3</v>
      </c>
      <c r="D44" s="107">
        <v>2.82</v>
      </c>
      <c r="E44" s="107">
        <v>3</v>
      </c>
      <c r="F44" s="104">
        <v>3.17</v>
      </c>
      <c r="G44" s="105">
        <v>3</v>
      </c>
      <c r="I44" s="102">
        <f t="shared" si="3"/>
        <v>-0.006046511627906703</v>
      </c>
      <c r="J44" s="102">
        <f t="shared" si="4"/>
        <v>-0.3500000000000001</v>
      </c>
      <c r="K44" s="102">
        <f t="shared" si="5"/>
        <v>-0.3560465116279068</v>
      </c>
    </row>
    <row r="45" spans="1:11" ht="12.75">
      <c r="A45" s="106" t="s">
        <v>133</v>
      </c>
      <c r="B45" s="102">
        <v>4.022222222222222</v>
      </c>
      <c r="C45" s="97">
        <v>4</v>
      </c>
      <c r="D45" s="107">
        <v>3.92</v>
      </c>
      <c r="E45" s="107">
        <v>4</v>
      </c>
      <c r="F45" s="104"/>
      <c r="G45" s="105">
        <v>4</v>
      </c>
      <c r="I45" s="102">
        <f t="shared" si="3"/>
        <v>0.10222222222222221</v>
      </c>
      <c r="J45" s="102"/>
      <c r="K45" s="97"/>
    </row>
    <row r="48" spans="3:9" ht="12.75">
      <c r="C48" s="100" t="s">
        <v>1</v>
      </c>
      <c r="F48" s="100" t="s">
        <v>4</v>
      </c>
      <c r="I48" s="100" t="s">
        <v>61</v>
      </c>
    </row>
    <row r="49" spans="2:10" ht="12.75">
      <c r="B49" s="100">
        <v>2003</v>
      </c>
      <c r="C49" s="100">
        <v>2004</v>
      </c>
      <c r="D49" s="100">
        <v>2005</v>
      </c>
      <c r="E49" s="100">
        <v>2003</v>
      </c>
      <c r="F49" s="100">
        <v>2004</v>
      </c>
      <c r="G49" s="100">
        <v>2005</v>
      </c>
      <c r="H49" s="100">
        <v>2003</v>
      </c>
      <c r="I49" s="100">
        <v>2004</v>
      </c>
      <c r="J49" s="100">
        <v>2005</v>
      </c>
    </row>
    <row r="50" spans="1:10" ht="12.75">
      <c r="A50" s="109" t="s">
        <v>51</v>
      </c>
      <c r="B50" s="110">
        <v>97</v>
      </c>
      <c r="C50" s="110">
        <v>91.5</v>
      </c>
      <c r="D50" s="110">
        <v>99</v>
      </c>
      <c r="E50" s="110">
        <v>3</v>
      </c>
      <c r="F50" s="110">
        <v>2.1</v>
      </c>
      <c r="G50" s="110">
        <v>5</v>
      </c>
      <c r="H50" s="111">
        <v>76.3</v>
      </c>
      <c r="I50" s="111">
        <v>78.7</v>
      </c>
      <c r="J50" s="111">
        <v>86.1</v>
      </c>
    </row>
    <row r="51" spans="1:10" ht="12.75">
      <c r="A51" s="112" t="s">
        <v>127</v>
      </c>
      <c r="B51" s="113">
        <v>97</v>
      </c>
      <c r="C51" s="113">
        <v>95.7</v>
      </c>
      <c r="D51" s="113">
        <v>98.1</v>
      </c>
      <c r="E51" s="114">
        <v>1.5</v>
      </c>
      <c r="F51" s="114">
        <v>2.1</v>
      </c>
      <c r="G51" s="114">
        <v>8.7</v>
      </c>
      <c r="H51" s="107">
        <v>75.8</v>
      </c>
      <c r="I51" s="107">
        <v>85.1</v>
      </c>
      <c r="J51" s="107">
        <v>84.6</v>
      </c>
    </row>
    <row r="52" spans="1:10" ht="12.75">
      <c r="A52" s="112" t="s">
        <v>49</v>
      </c>
      <c r="B52" s="113">
        <v>92.4</v>
      </c>
      <c r="C52" s="113">
        <v>93.6</v>
      </c>
      <c r="D52" s="113">
        <v>98.1</v>
      </c>
      <c r="E52" s="115">
        <v>4.5</v>
      </c>
      <c r="F52" s="115">
        <v>2.1</v>
      </c>
      <c r="G52" s="115">
        <v>1.9</v>
      </c>
      <c r="H52" s="107">
        <v>77.3</v>
      </c>
      <c r="I52" s="107">
        <v>76.6</v>
      </c>
      <c r="J52" s="107">
        <v>87.4</v>
      </c>
    </row>
    <row r="53" spans="1:10" ht="12.75">
      <c r="A53" s="112" t="s">
        <v>134</v>
      </c>
      <c r="B53" s="113">
        <v>93.9</v>
      </c>
      <c r="C53" s="113">
        <v>89.1</v>
      </c>
      <c r="D53" s="113">
        <v>98.1</v>
      </c>
      <c r="E53" s="114">
        <v>0</v>
      </c>
      <c r="F53" s="114">
        <v>2.1</v>
      </c>
      <c r="G53" s="114">
        <v>7.7</v>
      </c>
      <c r="H53" s="107">
        <v>77.7</v>
      </c>
      <c r="I53" s="107">
        <v>74.5</v>
      </c>
      <c r="J53" s="107">
        <v>77.9</v>
      </c>
    </row>
    <row r="54" spans="1:10" ht="12.75">
      <c r="A54" s="112" t="s">
        <v>132</v>
      </c>
      <c r="B54" s="113">
        <v>95.5</v>
      </c>
      <c r="C54" s="113">
        <v>78.7</v>
      </c>
      <c r="D54" s="113">
        <v>97.1</v>
      </c>
      <c r="E54" s="113">
        <v>7.6</v>
      </c>
      <c r="F54" s="113">
        <v>14.9</v>
      </c>
      <c r="G54" s="113">
        <v>8.9</v>
      </c>
      <c r="H54" s="107">
        <v>65.2</v>
      </c>
      <c r="I54" s="107">
        <v>61.7</v>
      </c>
      <c r="J54" s="107">
        <v>73.3</v>
      </c>
    </row>
    <row r="55" spans="1:10" ht="12.75">
      <c r="A55" s="112" t="s">
        <v>48</v>
      </c>
      <c r="B55" s="113">
        <v>95.5</v>
      </c>
      <c r="C55" s="113">
        <v>91.5</v>
      </c>
      <c r="D55" s="113">
        <v>97</v>
      </c>
      <c r="E55" s="114">
        <v>1.5</v>
      </c>
      <c r="F55" s="114">
        <v>4.3</v>
      </c>
      <c r="G55" s="114">
        <v>5</v>
      </c>
      <c r="H55" s="116">
        <v>71.2</v>
      </c>
      <c r="I55" s="116">
        <v>74.5</v>
      </c>
      <c r="J55" s="116">
        <v>86</v>
      </c>
    </row>
    <row r="56" spans="1:10" ht="12.75">
      <c r="A56" s="112" t="s">
        <v>128</v>
      </c>
      <c r="B56" s="113">
        <v>87.9</v>
      </c>
      <c r="C56" s="113">
        <v>83</v>
      </c>
      <c r="D56" s="113">
        <v>96.2</v>
      </c>
      <c r="E56" s="115">
        <v>9.1</v>
      </c>
      <c r="F56" s="115">
        <v>4.3</v>
      </c>
      <c r="G56" s="115">
        <v>4</v>
      </c>
      <c r="H56" s="107">
        <v>59.1</v>
      </c>
      <c r="I56" s="107">
        <v>55.3</v>
      </c>
      <c r="J56" s="107">
        <v>71.7</v>
      </c>
    </row>
    <row r="57" spans="1:10" ht="12.75">
      <c r="A57" s="112" t="s">
        <v>129</v>
      </c>
      <c r="B57" s="113">
        <v>90.9</v>
      </c>
      <c r="C57" s="113">
        <v>87.2</v>
      </c>
      <c r="D57" s="113">
        <v>96.1</v>
      </c>
      <c r="E57" s="113">
        <v>4.5</v>
      </c>
      <c r="F57" s="113">
        <v>2.1</v>
      </c>
      <c r="G57" s="113">
        <v>2.9</v>
      </c>
      <c r="H57" s="107">
        <v>84.8</v>
      </c>
      <c r="I57" s="107">
        <v>72.3</v>
      </c>
      <c r="J57" s="107">
        <v>88.5</v>
      </c>
    </row>
    <row r="58" spans="1:10" ht="12.75">
      <c r="A58" s="112" t="s">
        <v>142</v>
      </c>
      <c r="B58" s="115">
        <v>80.3</v>
      </c>
      <c r="C58" s="115">
        <v>80.9</v>
      </c>
      <c r="D58" s="115">
        <v>93.3</v>
      </c>
      <c r="E58" s="113">
        <v>1.5</v>
      </c>
      <c r="F58" s="113">
        <v>4.3</v>
      </c>
      <c r="G58" s="113">
        <v>1.9</v>
      </c>
      <c r="H58" s="107">
        <v>84.8</v>
      </c>
      <c r="I58" s="107">
        <v>69.6</v>
      </c>
      <c r="J58" s="107">
        <v>84.5</v>
      </c>
    </row>
    <row r="59" spans="1:10" ht="12.75">
      <c r="A59" s="112" t="s">
        <v>130</v>
      </c>
      <c r="B59" s="113">
        <v>89.4</v>
      </c>
      <c r="C59" s="113">
        <v>87.2</v>
      </c>
      <c r="D59" s="113">
        <v>93.2</v>
      </c>
      <c r="E59" s="113">
        <v>4.5</v>
      </c>
      <c r="F59" s="113">
        <v>12.8</v>
      </c>
      <c r="G59" s="113">
        <v>5</v>
      </c>
      <c r="H59" s="107">
        <v>75.8</v>
      </c>
      <c r="I59" s="107">
        <v>70.2</v>
      </c>
      <c r="J59" s="107">
        <v>86.1</v>
      </c>
    </row>
    <row r="60" spans="1:10" ht="12.75">
      <c r="A60" s="112" t="s">
        <v>53</v>
      </c>
      <c r="B60" s="113">
        <v>89.4</v>
      </c>
      <c r="C60" s="113">
        <v>72.7</v>
      </c>
      <c r="D60" s="113">
        <v>90.1</v>
      </c>
      <c r="E60" s="113">
        <v>6.1</v>
      </c>
      <c r="F60" s="113">
        <v>4.3</v>
      </c>
      <c r="G60" s="113">
        <v>5.8</v>
      </c>
      <c r="H60" s="116">
        <v>65.2</v>
      </c>
      <c r="I60" s="116">
        <v>67.4</v>
      </c>
      <c r="J60" s="116">
        <v>84.5</v>
      </c>
    </row>
    <row r="61" spans="1:10" ht="12.75">
      <c r="A61" s="112" t="s">
        <v>125</v>
      </c>
      <c r="B61" s="115">
        <v>80.3</v>
      </c>
      <c r="C61" s="115">
        <v>80.9</v>
      </c>
      <c r="D61" s="115">
        <v>89.2</v>
      </c>
      <c r="E61" s="113">
        <v>7.6</v>
      </c>
      <c r="F61" s="113">
        <v>4.3</v>
      </c>
      <c r="G61" s="113">
        <v>5.1</v>
      </c>
      <c r="H61" s="107">
        <v>69.7</v>
      </c>
      <c r="I61" s="107">
        <v>63.8</v>
      </c>
      <c r="J61" s="107">
        <v>75.5</v>
      </c>
    </row>
    <row r="62" spans="1:10" ht="12.75">
      <c r="A62" s="112" t="s">
        <v>50</v>
      </c>
      <c r="B62" s="113">
        <v>78.8</v>
      </c>
      <c r="C62" s="113">
        <v>71.7</v>
      </c>
      <c r="D62" s="113">
        <v>85.3</v>
      </c>
      <c r="E62" s="113">
        <v>7.6</v>
      </c>
      <c r="F62" s="113">
        <v>10.6</v>
      </c>
      <c r="G62" s="113">
        <v>8.1</v>
      </c>
      <c r="H62" s="107">
        <v>65.2</v>
      </c>
      <c r="I62" s="107">
        <v>53.2</v>
      </c>
      <c r="J62" s="107">
        <v>59.6</v>
      </c>
    </row>
    <row r="63" spans="1:10" ht="12.75">
      <c r="A63" s="112" t="s">
        <v>131</v>
      </c>
      <c r="B63" s="113">
        <v>71.2</v>
      </c>
      <c r="C63" s="113">
        <v>66</v>
      </c>
      <c r="D63" s="113">
        <v>81.7</v>
      </c>
      <c r="E63" s="113">
        <v>4.5</v>
      </c>
      <c r="F63" s="113">
        <v>10.6</v>
      </c>
      <c r="G63" s="113">
        <v>3.9</v>
      </c>
      <c r="H63" s="107">
        <v>63.7</v>
      </c>
      <c r="I63" s="107">
        <v>53.2</v>
      </c>
      <c r="J63" s="107">
        <v>72.8</v>
      </c>
    </row>
    <row r="64" spans="1:10" ht="12.75">
      <c r="A64" s="112" t="s">
        <v>126</v>
      </c>
      <c r="B64" s="113">
        <v>63.6</v>
      </c>
      <c r="C64" s="113">
        <v>44.7</v>
      </c>
      <c r="D64" s="113">
        <v>72.2</v>
      </c>
      <c r="E64" s="114">
        <v>3</v>
      </c>
      <c r="F64" s="114">
        <v>4.3</v>
      </c>
      <c r="G64" s="114">
        <v>5.1</v>
      </c>
      <c r="H64" s="107">
        <v>69.7</v>
      </c>
      <c r="I64" s="107">
        <v>46.8</v>
      </c>
      <c r="J64" s="107">
        <v>69.4</v>
      </c>
    </row>
    <row r="65" spans="1:10" ht="12.75">
      <c r="A65" s="112" t="s">
        <v>143</v>
      </c>
      <c r="B65" s="113">
        <v>74.2</v>
      </c>
      <c r="C65" s="113">
        <v>63</v>
      </c>
      <c r="D65" s="113">
        <v>70</v>
      </c>
      <c r="E65" s="115">
        <v>7.6</v>
      </c>
      <c r="F65" s="115">
        <v>4.3</v>
      </c>
      <c r="G65" s="115">
        <v>0</v>
      </c>
      <c r="H65" s="107">
        <v>57.6</v>
      </c>
      <c r="I65" s="107">
        <v>48.9</v>
      </c>
      <c r="J65" s="107">
        <v>65.3</v>
      </c>
    </row>
    <row r="66" spans="1:10" ht="12.75">
      <c r="A66" s="112" t="s">
        <v>54</v>
      </c>
      <c r="B66" s="113">
        <v>39.4</v>
      </c>
      <c r="C66" s="113">
        <v>38.3</v>
      </c>
      <c r="D66" s="113">
        <v>60.6</v>
      </c>
      <c r="E66" s="115">
        <v>13.6</v>
      </c>
      <c r="F66" s="115">
        <v>8.5</v>
      </c>
      <c r="G66" s="115">
        <v>5.2</v>
      </c>
      <c r="H66" s="107">
        <v>42.4</v>
      </c>
      <c r="I66" s="107">
        <v>36.2</v>
      </c>
      <c r="J66" s="107">
        <v>50</v>
      </c>
    </row>
    <row r="67" spans="1:10" ht="12.75">
      <c r="A67" s="112" t="s">
        <v>52</v>
      </c>
      <c r="B67" s="113">
        <v>33.3</v>
      </c>
      <c r="C67" s="113">
        <v>31.9</v>
      </c>
      <c r="D67" s="113">
        <v>51</v>
      </c>
      <c r="E67" s="113">
        <v>10.6</v>
      </c>
      <c r="F67" s="113">
        <v>19.1</v>
      </c>
      <c r="G67" s="113">
        <v>7.2</v>
      </c>
      <c r="H67" s="107">
        <v>51.5</v>
      </c>
      <c r="I67" s="107">
        <v>29.8</v>
      </c>
      <c r="J67" s="107">
        <v>46.4</v>
      </c>
    </row>
    <row r="68" spans="1:10" ht="12.75">
      <c r="A68" s="112" t="s">
        <v>47</v>
      </c>
      <c r="B68" s="113">
        <v>22.7</v>
      </c>
      <c r="C68" s="113">
        <v>17.4</v>
      </c>
      <c r="D68" s="113">
        <v>32.6</v>
      </c>
      <c r="E68" s="115">
        <v>30.3</v>
      </c>
      <c r="F68" s="115">
        <v>25.6</v>
      </c>
      <c r="G68" s="115">
        <v>11.2</v>
      </c>
      <c r="H68" s="107">
        <v>16.7</v>
      </c>
      <c r="I68" s="107">
        <v>16.3</v>
      </c>
      <c r="J68" s="107">
        <v>27</v>
      </c>
    </row>
    <row r="69" spans="1:10" ht="12.75">
      <c r="A69" s="112" t="s">
        <v>56</v>
      </c>
      <c r="B69" s="113">
        <v>93.9</v>
      </c>
      <c r="C69" s="113">
        <v>91.5</v>
      </c>
      <c r="D69" s="117"/>
      <c r="E69" s="113">
        <v>3</v>
      </c>
      <c r="F69" s="113">
        <v>2.2</v>
      </c>
      <c r="G69" s="117"/>
      <c r="H69" s="107">
        <v>74</v>
      </c>
      <c r="I69" s="107">
        <v>71.1</v>
      </c>
      <c r="J69" s="118"/>
    </row>
    <row r="71" spans="2:10" ht="12.75">
      <c r="B71" s="110">
        <f aca="true" t="shared" si="6" ref="B71:J71">B50/100</f>
        <v>0.97</v>
      </c>
      <c r="C71" s="110">
        <f t="shared" si="6"/>
        <v>0.915</v>
      </c>
      <c r="D71" s="110">
        <f t="shared" si="6"/>
        <v>0.99</v>
      </c>
      <c r="E71" s="110">
        <f t="shared" si="6"/>
        <v>0.03</v>
      </c>
      <c r="F71" s="110">
        <f t="shared" si="6"/>
        <v>0.021</v>
      </c>
      <c r="G71" s="110">
        <f t="shared" si="6"/>
        <v>0.05</v>
      </c>
      <c r="H71" s="110">
        <f t="shared" si="6"/>
        <v>0.763</v>
      </c>
      <c r="I71" s="110">
        <f t="shared" si="6"/>
        <v>0.787</v>
      </c>
      <c r="J71" s="110">
        <f t="shared" si="6"/>
        <v>0.861</v>
      </c>
    </row>
    <row r="72" spans="2:10" ht="12.75">
      <c r="B72" s="110">
        <f aca="true" t="shared" si="7" ref="B72:J72">B51/100</f>
        <v>0.97</v>
      </c>
      <c r="C72" s="110">
        <f t="shared" si="7"/>
        <v>0.9570000000000001</v>
      </c>
      <c r="D72" s="110">
        <f t="shared" si="7"/>
        <v>0.981</v>
      </c>
      <c r="E72" s="110">
        <f t="shared" si="7"/>
        <v>0.015</v>
      </c>
      <c r="F72" s="110">
        <f t="shared" si="7"/>
        <v>0.021</v>
      </c>
      <c r="G72" s="110">
        <f t="shared" si="7"/>
        <v>0.087</v>
      </c>
      <c r="H72" s="110">
        <f t="shared" si="7"/>
        <v>0.758</v>
      </c>
      <c r="I72" s="110">
        <f t="shared" si="7"/>
        <v>0.851</v>
      </c>
      <c r="J72" s="110">
        <f t="shared" si="7"/>
        <v>0.846</v>
      </c>
    </row>
    <row r="73" spans="2:10" ht="12.75">
      <c r="B73" s="110">
        <f aca="true" t="shared" si="8" ref="B73:J73">B52/100</f>
        <v>0.924</v>
      </c>
      <c r="C73" s="110">
        <f t="shared" si="8"/>
        <v>0.9359999999999999</v>
      </c>
      <c r="D73" s="110">
        <f t="shared" si="8"/>
        <v>0.981</v>
      </c>
      <c r="E73" s="110">
        <f t="shared" si="8"/>
        <v>0.045</v>
      </c>
      <c r="F73" s="110">
        <f t="shared" si="8"/>
        <v>0.021</v>
      </c>
      <c r="G73" s="110">
        <f t="shared" si="8"/>
        <v>0.019</v>
      </c>
      <c r="H73" s="110">
        <f t="shared" si="8"/>
        <v>0.773</v>
      </c>
      <c r="I73" s="110">
        <f t="shared" si="8"/>
        <v>0.7659999999999999</v>
      </c>
      <c r="J73" s="110">
        <f t="shared" si="8"/>
        <v>0.8740000000000001</v>
      </c>
    </row>
    <row r="74" spans="2:10" ht="12.75">
      <c r="B74" s="110">
        <f aca="true" t="shared" si="9" ref="B74:J74">B53/100</f>
        <v>0.9390000000000001</v>
      </c>
      <c r="C74" s="110">
        <f t="shared" si="9"/>
        <v>0.8909999999999999</v>
      </c>
      <c r="D74" s="110">
        <f t="shared" si="9"/>
        <v>0.981</v>
      </c>
      <c r="E74" s="110">
        <f t="shared" si="9"/>
        <v>0</v>
      </c>
      <c r="F74" s="110">
        <f t="shared" si="9"/>
        <v>0.021</v>
      </c>
      <c r="G74" s="110">
        <f t="shared" si="9"/>
        <v>0.077</v>
      </c>
      <c r="H74" s="110">
        <f t="shared" si="9"/>
        <v>0.777</v>
      </c>
      <c r="I74" s="110">
        <f t="shared" si="9"/>
        <v>0.745</v>
      </c>
      <c r="J74" s="110">
        <f t="shared" si="9"/>
        <v>0.779</v>
      </c>
    </row>
    <row r="75" spans="2:10" ht="12.75">
      <c r="B75" s="110">
        <f aca="true" t="shared" si="10" ref="B75:J75">B54/100</f>
        <v>0.955</v>
      </c>
      <c r="C75" s="110">
        <f t="shared" si="10"/>
        <v>0.787</v>
      </c>
      <c r="D75" s="110">
        <f t="shared" si="10"/>
        <v>0.971</v>
      </c>
      <c r="E75" s="110">
        <f t="shared" si="10"/>
        <v>0.076</v>
      </c>
      <c r="F75" s="110">
        <f t="shared" si="10"/>
        <v>0.149</v>
      </c>
      <c r="G75" s="110">
        <f t="shared" si="10"/>
        <v>0.08900000000000001</v>
      </c>
      <c r="H75" s="110">
        <f t="shared" si="10"/>
        <v>0.652</v>
      </c>
      <c r="I75" s="110">
        <f t="shared" si="10"/>
        <v>0.617</v>
      </c>
      <c r="J75" s="110">
        <f t="shared" si="10"/>
        <v>0.733</v>
      </c>
    </row>
    <row r="76" spans="2:10" ht="12.75">
      <c r="B76" s="110">
        <f aca="true" t="shared" si="11" ref="B76:J76">B55/100</f>
        <v>0.955</v>
      </c>
      <c r="C76" s="110">
        <f t="shared" si="11"/>
        <v>0.915</v>
      </c>
      <c r="D76" s="110">
        <f t="shared" si="11"/>
        <v>0.97</v>
      </c>
      <c r="E76" s="110">
        <f t="shared" si="11"/>
        <v>0.015</v>
      </c>
      <c r="F76" s="110">
        <f t="shared" si="11"/>
        <v>0.043</v>
      </c>
      <c r="G76" s="110">
        <f t="shared" si="11"/>
        <v>0.05</v>
      </c>
      <c r="H76" s="110">
        <f t="shared" si="11"/>
        <v>0.7120000000000001</v>
      </c>
      <c r="I76" s="110">
        <f t="shared" si="11"/>
        <v>0.745</v>
      </c>
      <c r="J76" s="110">
        <f t="shared" si="11"/>
        <v>0.86</v>
      </c>
    </row>
    <row r="77" spans="2:10" ht="12.75">
      <c r="B77" s="110">
        <f aca="true" t="shared" si="12" ref="B77:J77">B56/100</f>
        <v>0.879</v>
      </c>
      <c r="C77" s="110">
        <f t="shared" si="12"/>
        <v>0.83</v>
      </c>
      <c r="D77" s="110">
        <f t="shared" si="12"/>
        <v>0.9620000000000001</v>
      </c>
      <c r="E77" s="110">
        <f t="shared" si="12"/>
        <v>0.091</v>
      </c>
      <c r="F77" s="110">
        <f t="shared" si="12"/>
        <v>0.043</v>
      </c>
      <c r="G77" s="110">
        <f t="shared" si="12"/>
        <v>0.04</v>
      </c>
      <c r="H77" s="110">
        <f t="shared" si="12"/>
        <v>0.591</v>
      </c>
      <c r="I77" s="110">
        <f t="shared" si="12"/>
        <v>0.5529999999999999</v>
      </c>
      <c r="J77" s="110">
        <f t="shared" si="12"/>
        <v>0.7170000000000001</v>
      </c>
    </row>
    <row r="78" spans="2:10" ht="12.75">
      <c r="B78" s="110">
        <f aca="true" t="shared" si="13" ref="B78:J78">B57/100</f>
        <v>0.909</v>
      </c>
      <c r="C78" s="110">
        <f t="shared" si="13"/>
        <v>0.872</v>
      </c>
      <c r="D78" s="110">
        <f t="shared" si="13"/>
        <v>0.961</v>
      </c>
      <c r="E78" s="110">
        <f t="shared" si="13"/>
        <v>0.045</v>
      </c>
      <c r="F78" s="110">
        <f t="shared" si="13"/>
        <v>0.021</v>
      </c>
      <c r="G78" s="110">
        <f t="shared" si="13"/>
        <v>0.028999999999999998</v>
      </c>
      <c r="H78" s="110">
        <f t="shared" si="13"/>
        <v>0.848</v>
      </c>
      <c r="I78" s="110">
        <f t="shared" si="13"/>
        <v>0.723</v>
      </c>
      <c r="J78" s="110">
        <f t="shared" si="13"/>
        <v>0.885</v>
      </c>
    </row>
    <row r="79" spans="2:10" ht="12.75">
      <c r="B79" s="110">
        <f aca="true" t="shared" si="14" ref="B79:J79">B58/100</f>
        <v>0.8029999999999999</v>
      </c>
      <c r="C79" s="110">
        <f t="shared" si="14"/>
        <v>0.809</v>
      </c>
      <c r="D79" s="110">
        <f t="shared" si="14"/>
        <v>0.9329999999999999</v>
      </c>
      <c r="E79" s="110">
        <f t="shared" si="14"/>
        <v>0.015</v>
      </c>
      <c r="F79" s="110">
        <f t="shared" si="14"/>
        <v>0.043</v>
      </c>
      <c r="G79" s="110">
        <f t="shared" si="14"/>
        <v>0.019</v>
      </c>
      <c r="H79" s="110">
        <f t="shared" si="14"/>
        <v>0.848</v>
      </c>
      <c r="I79" s="110">
        <f t="shared" si="14"/>
        <v>0.696</v>
      </c>
      <c r="J79" s="110">
        <f t="shared" si="14"/>
        <v>0.845</v>
      </c>
    </row>
    <row r="80" spans="2:10" ht="12.75">
      <c r="B80" s="110">
        <f aca="true" t="shared" si="15" ref="B80:J80">B59/100</f>
        <v>0.894</v>
      </c>
      <c r="C80" s="110">
        <f t="shared" si="15"/>
        <v>0.872</v>
      </c>
      <c r="D80" s="110">
        <f t="shared" si="15"/>
        <v>0.932</v>
      </c>
      <c r="E80" s="110">
        <f t="shared" si="15"/>
        <v>0.045</v>
      </c>
      <c r="F80" s="110">
        <f t="shared" si="15"/>
        <v>0.128</v>
      </c>
      <c r="G80" s="110">
        <f t="shared" si="15"/>
        <v>0.05</v>
      </c>
      <c r="H80" s="110">
        <f t="shared" si="15"/>
        <v>0.758</v>
      </c>
      <c r="I80" s="110">
        <f t="shared" si="15"/>
        <v>0.7020000000000001</v>
      </c>
      <c r="J80" s="110">
        <f t="shared" si="15"/>
        <v>0.861</v>
      </c>
    </row>
    <row r="81" spans="2:10" ht="12.75">
      <c r="B81" s="110">
        <f aca="true" t="shared" si="16" ref="B81:J81">B60/100</f>
        <v>0.894</v>
      </c>
      <c r="C81" s="110">
        <f t="shared" si="16"/>
        <v>0.727</v>
      </c>
      <c r="D81" s="110">
        <f t="shared" si="16"/>
        <v>0.9009999999999999</v>
      </c>
      <c r="E81" s="110">
        <f t="shared" si="16"/>
        <v>0.061</v>
      </c>
      <c r="F81" s="110">
        <f t="shared" si="16"/>
        <v>0.043</v>
      </c>
      <c r="G81" s="110">
        <f t="shared" si="16"/>
        <v>0.057999999999999996</v>
      </c>
      <c r="H81" s="110">
        <f t="shared" si="16"/>
        <v>0.652</v>
      </c>
      <c r="I81" s="110">
        <f t="shared" si="16"/>
        <v>0.674</v>
      </c>
      <c r="J81" s="110">
        <f t="shared" si="16"/>
        <v>0.845</v>
      </c>
    </row>
    <row r="82" spans="2:10" ht="12.75">
      <c r="B82" s="110">
        <f aca="true" t="shared" si="17" ref="B82:J82">B61/100</f>
        <v>0.8029999999999999</v>
      </c>
      <c r="C82" s="110">
        <f t="shared" si="17"/>
        <v>0.809</v>
      </c>
      <c r="D82" s="110">
        <f t="shared" si="17"/>
        <v>0.892</v>
      </c>
      <c r="E82" s="110">
        <f t="shared" si="17"/>
        <v>0.076</v>
      </c>
      <c r="F82" s="110">
        <f t="shared" si="17"/>
        <v>0.043</v>
      </c>
      <c r="G82" s="110">
        <f t="shared" si="17"/>
        <v>0.051</v>
      </c>
      <c r="H82" s="110">
        <f t="shared" si="17"/>
        <v>0.6970000000000001</v>
      </c>
      <c r="I82" s="110">
        <f t="shared" si="17"/>
        <v>0.638</v>
      </c>
      <c r="J82" s="110">
        <f t="shared" si="17"/>
        <v>0.755</v>
      </c>
    </row>
    <row r="83" spans="2:10" ht="12.75">
      <c r="B83" s="110">
        <f aca="true" t="shared" si="18" ref="B83:J83">B62/100</f>
        <v>0.7879999999999999</v>
      </c>
      <c r="C83" s="110">
        <f t="shared" si="18"/>
        <v>0.7170000000000001</v>
      </c>
      <c r="D83" s="110">
        <f t="shared" si="18"/>
        <v>0.853</v>
      </c>
      <c r="E83" s="110">
        <f t="shared" si="18"/>
        <v>0.076</v>
      </c>
      <c r="F83" s="110">
        <f t="shared" si="18"/>
        <v>0.106</v>
      </c>
      <c r="G83" s="110">
        <f t="shared" si="18"/>
        <v>0.081</v>
      </c>
      <c r="H83" s="110">
        <f t="shared" si="18"/>
        <v>0.652</v>
      </c>
      <c r="I83" s="110">
        <f t="shared" si="18"/>
        <v>0.532</v>
      </c>
      <c r="J83" s="110">
        <f t="shared" si="18"/>
        <v>0.596</v>
      </c>
    </row>
    <row r="84" spans="2:10" ht="12.75">
      <c r="B84" s="110">
        <f aca="true" t="shared" si="19" ref="B84:J84">B63/100</f>
        <v>0.7120000000000001</v>
      </c>
      <c r="C84" s="110">
        <f t="shared" si="19"/>
        <v>0.66</v>
      </c>
      <c r="D84" s="110">
        <f t="shared" si="19"/>
        <v>0.8170000000000001</v>
      </c>
      <c r="E84" s="110">
        <f t="shared" si="19"/>
        <v>0.045</v>
      </c>
      <c r="F84" s="110">
        <f t="shared" si="19"/>
        <v>0.106</v>
      </c>
      <c r="G84" s="110">
        <f t="shared" si="19"/>
        <v>0.039</v>
      </c>
      <c r="H84" s="110">
        <f t="shared" si="19"/>
        <v>0.637</v>
      </c>
      <c r="I84" s="110">
        <f t="shared" si="19"/>
        <v>0.532</v>
      </c>
      <c r="J84" s="110">
        <f t="shared" si="19"/>
        <v>0.728</v>
      </c>
    </row>
    <row r="85" spans="2:10" ht="12.75">
      <c r="B85" s="110">
        <f aca="true" t="shared" si="20" ref="B85:J85">B64/100</f>
        <v>0.636</v>
      </c>
      <c r="C85" s="110">
        <f t="shared" si="20"/>
        <v>0.447</v>
      </c>
      <c r="D85" s="110">
        <f t="shared" si="20"/>
        <v>0.722</v>
      </c>
      <c r="E85" s="110">
        <f t="shared" si="20"/>
        <v>0.03</v>
      </c>
      <c r="F85" s="110">
        <f t="shared" si="20"/>
        <v>0.043</v>
      </c>
      <c r="G85" s="110">
        <f t="shared" si="20"/>
        <v>0.051</v>
      </c>
      <c r="H85" s="110">
        <f t="shared" si="20"/>
        <v>0.6970000000000001</v>
      </c>
      <c r="I85" s="110">
        <f t="shared" si="20"/>
        <v>0.46799999999999997</v>
      </c>
      <c r="J85" s="110">
        <f t="shared" si="20"/>
        <v>0.6940000000000001</v>
      </c>
    </row>
    <row r="86" spans="2:10" ht="12.75">
      <c r="B86" s="110">
        <f aca="true" t="shared" si="21" ref="B86:J86">B65/100</f>
        <v>0.742</v>
      </c>
      <c r="C86" s="110">
        <f t="shared" si="21"/>
        <v>0.63</v>
      </c>
      <c r="D86" s="110">
        <f t="shared" si="21"/>
        <v>0.7</v>
      </c>
      <c r="E86" s="110">
        <f t="shared" si="21"/>
        <v>0.076</v>
      </c>
      <c r="F86" s="110">
        <f t="shared" si="21"/>
        <v>0.043</v>
      </c>
      <c r="G86" s="110">
        <f t="shared" si="21"/>
        <v>0</v>
      </c>
      <c r="H86" s="110">
        <f t="shared" si="21"/>
        <v>0.5760000000000001</v>
      </c>
      <c r="I86" s="110">
        <f t="shared" si="21"/>
        <v>0.489</v>
      </c>
      <c r="J86" s="110">
        <f t="shared" si="21"/>
        <v>0.653</v>
      </c>
    </row>
    <row r="87" spans="2:10" ht="12.75">
      <c r="B87" s="110">
        <f aca="true" t="shared" si="22" ref="B87:J87">B66/100</f>
        <v>0.39399999999999996</v>
      </c>
      <c r="C87" s="110">
        <f t="shared" si="22"/>
        <v>0.38299999999999995</v>
      </c>
      <c r="D87" s="110">
        <f t="shared" si="22"/>
        <v>0.606</v>
      </c>
      <c r="E87" s="110">
        <f t="shared" si="22"/>
        <v>0.136</v>
      </c>
      <c r="F87" s="110">
        <f t="shared" si="22"/>
        <v>0.085</v>
      </c>
      <c r="G87" s="110">
        <f t="shared" si="22"/>
        <v>0.052000000000000005</v>
      </c>
      <c r="H87" s="110">
        <f t="shared" si="22"/>
        <v>0.424</v>
      </c>
      <c r="I87" s="110">
        <f t="shared" si="22"/>
        <v>0.36200000000000004</v>
      </c>
      <c r="J87" s="110">
        <f t="shared" si="22"/>
        <v>0.5</v>
      </c>
    </row>
    <row r="88" spans="2:10" ht="12.75">
      <c r="B88" s="110">
        <f aca="true" t="shared" si="23" ref="B88:J88">B67/100</f>
        <v>0.33299999999999996</v>
      </c>
      <c r="C88" s="110">
        <f t="shared" si="23"/>
        <v>0.319</v>
      </c>
      <c r="D88" s="110">
        <f t="shared" si="23"/>
        <v>0.51</v>
      </c>
      <c r="E88" s="110">
        <f t="shared" si="23"/>
        <v>0.106</v>
      </c>
      <c r="F88" s="110">
        <f t="shared" si="23"/>
        <v>0.191</v>
      </c>
      <c r="G88" s="110">
        <f t="shared" si="23"/>
        <v>0.07200000000000001</v>
      </c>
      <c r="H88" s="110">
        <f t="shared" si="23"/>
        <v>0.515</v>
      </c>
      <c r="I88" s="110">
        <f t="shared" si="23"/>
        <v>0.298</v>
      </c>
      <c r="J88" s="110">
        <f t="shared" si="23"/>
        <v>0.46399999999999997</v>
      </c>
    </row>
    <row r="89" spans="2:10" ht="12.75">
      <c r="B89" s="110">
        <f aca="true" t="shared" si="24" ref="B89:J89">B68/100</f>
        <v>0.22699999999999998</v>
      </c>
      <c r="C89" s="110">
        <f t="shared" si="24"/>
        <v>0.174</v>
      </c>
      <c r="D89" s="110">
        <f t="shared" si="24"/>
        <v>0.326</v>
      </c>
      <c r="E89" s="110">
        <f t="shared" si="24"/>
        <v>0.303</v>
      </c>
      <c r="F89" s="110">
        <f t="shared" si="24"/>
        <v>0.256</v>
      </c>
      <c r="G89" s="110">
        <f t="shared" si="24"/>
        <v>0.11199999999999999</v>
      </c>
      <c r="H89" s="110">
        <f t="shared" si="24"/>
        <v>0.16699999999999998</v>
      </c>
      <c r="I89" s="110">
        <f t="shared" si="24"/>
        <v>0.163</v>
      </c>
      <c r="J89" s="110">
        <f t="shared" si="24"/>
        <v>0.27</v>
      </c>
    </row>
    <row r="90" spans="2:10" ht="12.75">
      <c r="B90" s="110">
        <f aca="true" t="shared" si="25" ref="B90:J90">B69/100</f>
        <v>0.9390000000000001</v>
      </c>
      <c r="C90" s="110">
        <f t="shared" si="25"/>
        <v>0.915</v>
      </c>
      <c r="D90" s="110">
        <f t="shared" si="25"/>
        <v>0</v>
      </c>
      <c r="E90" s="110">
        <f t="shared" si="25"/>
        <v>0.03</v>
      </c>
      <c r="F90" s="110">
        <f t="shared" si="25"/>
        <v>0.022000000000000002</v>
      </c>
      <c r="G90" s="110">
        <f t="shared" si="25"/>
        <v>0</v>
      </c>
      <c r="H90" s="110">
        <f t="shared" si="25"/>
        <v>0.74</v>
      </c>
      <c r="I90" s="110">
        <f t="shared" si="25"/>
        <v>0.711</v>
      </c>
      <c r="J90" s="110">
        <f t="shared" si="25"/>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V51"/>
  <sheetViews>
    <sheetView showGridLines="0" showRowColHeaders="0" workbookViewId="0" topLeftCell="A1">
      <selection activeCell="H51" sqref="H5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65</v>
      </c>
      <c r="C2" s="5"/>
      <c r="E2" s="7" t="s">
        <v>167</v>
      </c>
      <c r="I2" s="8"/>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46</v>
      </c>
      <c r="C5" s="158" t="s">
        <v>168</v>
      </c>
      <c r="D5" s="159"/>
      <c r="E5" s="160" t="s">
        <v>64</v>
      </c>
      <c r="F5" s="160"/>
      <c r="G5" s="161" t="s">
        <v>63</v>
      </c>
      <c r="H5" s="150"/>
      <c r="I5" s="154"/>
    </row>
    <row r="6" spans="1:256" s="148" customFormat="1" ht="12" customHeight="1">
      <c r="A6" s="17">
        <v>1</v>
      </c>
      <c r="B6" s="18" t="s">
        <v>49</v>
      </c>
      <c r="C6" s="165">
        <v>0</v>
      </c>
      <c r="D6" s="165">
        <v>0</v>
      </c>
      <c r="E6" s="165">
        <v>0.01</v>
      </c>
      <c r="F6" s="165">
        <v>0.162</v>
      </c>
      <c r="G6" s="165">
        <f aca="true" t="shared" si="0" ref="G6:G12">1-SUM(C6:F6)</f>
        <v>0.828</v>
      </c>
      <c r="H6" s="173" t="str">
        <f aca="true" t="shared" si="1" ref="H6:H25">REPT("|",100*C6)&amp;"  "&amp;REPT("|",100*D6)&amp;"  "&amp;REPT("|",100*E6)&amp;"  "&amp;REPT("|",100*F6)&amp;"  "&amp;REPT("|",100*G6)</f>
        <v>    |  ||||||||||||||||  ||||||||||||||||||||||||||||||||||||||||||||||||||||||||||||||||||||||||||||||||||</v>
      </c>
      <c r="I6" s="154"/>
      <c r="J6" s="185">
        <f aca="true" t="shared" si="2" ref="J6:J25">SUM(F6:G6)</f>
        <v>0.99</v>
      </c>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row>
    <row r="7" spans="1:256" s="148" customFormat="1" ht="12" customHeight="1">
      <c r="A7" s="17">
        <v>2</v>
      </c>
      <c r="B7" s="18" t="s">
        <v>51</v>
      </c>
      <c r="C7" s="165">
        <v>0</v>
      </c>
      <c r="D7" s="165">
        <v>0</v>
      </c>
      <c r="E7" s="165">
        <v>0.01</v>
      </c>
      <c r="F7" s="165">
        <v>0.219</v>
      </c>
      <c r="G7" s="165">
        <f t="shared" si="0"/>
        <v>0.771</v>
      </c>
      <c r="H7" s="173" t="str">
        <f t="shared" si="1"/>
        <v>    |  |||||||||||||||||||||  |||||||||||||||||||||||||||||||||||||||||||||||||||||||||||||||||||||||||||||</v>
      </c>
      <c r="I7" s="154"/>
      <c r="J7" s="185">
        <f t="shared" si="2"/>
        <v>0.99</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row>
    <row r="8" spans="1:256" s="148" customFormat="1" ht="12" customHeight="1">
      <c r="A8" s="17">
        <v>3</v>
      </c>
      <c r="B8" s="18" t="s">
        <v>134</v>
      </c>
      <c r="C8" s="165">
        <v>0</v>
      </c>
      <c r="D8" s="165">
        <v>0</v>
      </c>
      <c r="E8" s="165">
        <v>0.018</v>
      </c>
      <c r="F8" s="165">
        <v>0.227</v>
      </c>
      <c r="G8" s="165">
        <f t="shared" si="0"/>
        <v>0.755</v>
      </c>
      <c r="H8" s="173" t="str">
        <f t="shared" si="1"/>
        <v>    |  ||||||||||||||||||||||  |||||||||||||||||||||||||||||||||||||||||||||||||||||||||||||||||||||||||||</v>
      </c>
      <c r="I8" s="154"/>
      <c r="J8" s="185">
        <f t="shared" si="2"/>
        <v>0.982</v>
      </c>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row>
    <row r="9" spans="1:256" s="148" customFormat="1" ht="12" customHeight="1">
      <c r="A9" s="17">
        <v>4</v>
      </c>
      <c r="B9" s="20" t="s">
        <v>127</v>
      </c>
      <c r="C9" s="165">
        <v>0</v>
      </c>
      <c r="D9" s="165">
        <v>0</v>
      </c>
      <c r="E9" s="165">
        <v>0</v>
      </c>
      <c r="F9" s="165">
        <v>0.267</v>
      </c>
      <c r="G9" s="165">
        <f t="shared" si="0"/>
        <v>0.733</v>
      </c>
      <c r="H9" s="173" t="str">
        <f t="shared" si="1"/>
        <v>      ||||||||||||||||||||||||||  |||||||||||||||||||||||||||||||||||||||||||||||||||||||||||||||||||||||||</v>
      </c>
      <c r="I9" s="154"/>
      <c r="J9" s="185">
        <f t="shared" si="2"/>
        <v>1</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row>
    <row r="10" spans="1:256" s="148" customFormat="1" ht="12" customHeight="1">
      <c r="A10" s="17">
        <v>5</v>
      </c>
      <c r="B10" s="18" t="s">
        <v>128</v>
      </c>
      <c r="C10" s="165">
        <v>0</v>
      </c>
      <c r="D10" s="165">
        <v>0.01</v>
      </c>
      <c r="E10" s="165">
        <v>0.038</v>
      </c>
      <c r="F10" s="165">
        <v>0.257</v>
      </c>
      <c r="G10" s="165">
        <f t="shared" si="0"/>
        <v>0.6950000000000001</v>
      </c>
      <c r="H10" s="173" t="str">
        <f t="shared" si="1"/>
        <v>  |  |||  |||||||||||||||||||||||||  |||||||||||||||||||||||||||||||||||||||||||||||||||||||||||||||||||||</v>
      </c>
      <c r="I10" s="154"/>
      <c r="J10" s="185">
        <f t="shared" si="2"/>
        <v>0.9520000000000001</v>
      </c>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row>
    <row r="11" spans="1:256" s="148" customFormat="1" ht="12" customHeight="1">
      <c r="A11" s="17">
        <v>6</v>
      </c>
      <c r="B11" s="18" t="s">
        <v>129</v>
      </c>
      <c r="C11" s="165">
        <v>0</v>
      </c>
      <c r="D11" s="165">
        <v>0</v>
      </c>
      <c r="E11" s="165">
        <v>0.057</v>
      </c>
      <c r="F11" s="165">
        <v>0.267</v>
      </c>
      <c r="G11" s="165">
        <f t="shared" si="0"/>
        <v>0.6759999999999999</v>
      </c>
      <c r="H11" s="173" t="str">
        <f t="shared" si="1"/>
        <v>    |||||  ||||||||||||||||||||||||||  |||||||||||||||||||||||||||||||||||||||||||||||||||||||||||||||||||</v>
      </c>
      <c r="I11" s="154"/>
      <c r="J11" s="185">
        <f t="shared" si="2"/>
        <v>0.943</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row>
    <row r="12" spans="1:256" s="148" customFormat="1" ht="12" customHeight="1">
      <c r="A12" s="17">
        <v>7</v>
      </c>
      <c r="B12" s="18" t="s">
        <v>48</v>
      </c>
      <c r="C12" s="165">
        <v>0</v>
      </c>
      <c r="D12" s="165">
        <v>0.01</v>
      </c>
      <c r="E12" s="165">
        <v>0.019</v>
      </c>
      <c r="F12" s="165">
        <v>0.314</v>
      </c>
      <c r="G12" s="165">
        <f t="shared" si="0"/>
        <v>0.657</v>
      </c>
      <c r="H12" s="173" t="str">
        <f t="shared" si="1"/>
        <v>  |  |  |||||||||||||||||||||||||||||||  |||||||||||||||||||||||||||||||||||||||||||||||||||||||||||||||||</v>
      </c>
      <c r="I12" s="154"/>
      <c r="J12" s="185">
        <f t="shared" si="2"/>
        <v>0.9710000000000001</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row>
    <row r="13" spans="1:256" s="148" customFormat="1" ht="12" customHeight="1">
      <c r="A13" s="17">
        <v>8</v>
      </c>
      <c r="B13" s="18" t="s">
        <v>142</v>
      </c>
      <c r="C13" s="165">
        <v>0.01</v>
      </c>
      <c r="D13" s="165">
        <v>0.01</v>
      </c>
      <c r="E13" s="165">
        <v>0.048</v>
      </c>
      <c r="F13" s="165">
        <v>0.305</v>
      </c>
      <c r="G13" s="165">
        <v>0.629</v>
      </c>
      <c r="H13" s="173" t="str">
        <f t="shared" si="1"/>
        <v>|  |  ||||  ||||||||||||||||||||||||||||||  ||||||||||||||||||||||||||||||||||||||||||||||||||||||||||||||</v>
      </c>
      <c r="I13" s="154"/>
      <c r="J13" s="185">
        <f t="shared" si="2"/>
        <v>0.9339999999999999</v>
      </c>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row>
    <row r="14" spans="1:256" s="148" customFormat="1" ht="12" customHeight="1">
      <c r="A14" s="17">
        <v>9</v>
      </c>
      <c r="B14" s="18" t="s">
        <v>132</v>
      </c>
      <c r="C14" s="165">
        <v>0</v>
      </c>
      <c r="D14" s="165">
        <v>0</v>
      </c>
      <c r="E14" s="165">
        <v>0.038</v>
      </c>
      <c r="F14" s="165">
        <v>0.362</v>
      </c>
      <c r="G14" s="165">
        <f aca="true" t="shared" si="3" ref="G14:G24">1-SUM(C14:F14)</f>
        <v>0.6000000000000001</v>
      </c>
      <c r="H14" s="173" t="str">
        <f t="shared" si="1"/>
        <v>    |||  ||||||||||||||||||||||||||||||||||||  ||||||||||||||||||||||||||||||||||||||||||||||||||||||||||||</v>
      </c>
      <c r="I14" s="154"/>
      <c r="J14" s="185">
        <f t="shared" si="2"/>
        <v>0.9620000000000001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row>
    <row r="15" spans="1:256" s="148" customFormat="1" ht="12" customHeight="1">
      <c r="A15" s="17">
        <v>10</v>
      </c>
      <c r="B15" s="18" t="s">
        <v>130</v>
      </c>
      <c r="C15" s="165">
        <v>0</v>
      </c>
      <c r="D15" s="165">
        <v>0.01</v>
      </c>
      <c r="E15" s="165">
        <v>0.029</v>
      </c>
      <c r="F15" s="165">
        <v>0.371</v>
      </c>
      <c r="G15" s="165">
        <f t="shared" si="3"/>
        <v>0.5900000000000001</v>
      </c>
      <c r="H15" s="173" t="str">
        <f t="shared" si="1"/>
        <v>  |  ||  |||||||||||||||||||||||||||||||||||||  |||||||||||||||||||||||||||||||||||||||||||||||||||||||||||</v>
      </c>
      <c r="I15" s="154"/>
      <c r="J15" s="185">
        <f t="shared" si="2"/>
        <v>0.9610000000000001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row>
    <row r="16" spans="1:256" s="148" customFormat="1" ht="12" customHeight="1">
      <c r="A16" s="17">
        <v>11</v>
      </c>
      <c r="B16" s="18" t="s">
        <v>50</v>
      </c>
      <c r="C16" s="165">
        <v>0</v>
      </c>
      <c r="D16" s="165">
        <v>0.01</v>
      </c>
      <c r="E16" s="165">
        <v>0.152</v>
      </c>
      <c r="F16" s="165">
        <v>0.305</v>
      </c>
      <c r="G16" s="165">
        <f t="shared" si="3"/>
        <v>0.533</v>
      </c>
      <c r="H16" s="173" t="str">
        <f t="shared" si="1"/>
        <v>  |  |||||||||||||||  ||||||||||||||||||||||||||||||  |||||||||||||||||||||||||||||||||||||||||||||||||||||</v>
      </c>
      <c r="I16" s="154"/>
      <c r="J16" s="185">
        <f t="shared" si="2"/>
        <v>0.8380000000000001</v>
      </c>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1:256" s="148" customFormat="1" ht="12" customHeight="1">
      <c r="A17" s="17">
        <v>12</v>
      </c>
      <c r="B17" s="18" t="s">
        <v>53</v>
      </c>
      <c r="C17" s="165">
        <v>0</v>
      </c>
      <c r="D17" s="165">
        <v>0</v>
      </c>
      <c r="E17" s="165">
        <v>0.067</v>
      </c>
      <c r="F17" s="165">
        <v>0.457</v>
      </c>
      <c r="G17" s="165">
        <f t="shared" si="3"/>
        <v>0.476</v>
      </c>
      <c r="H17" s="173" t="str">
        <f t="shared" si="1"/>
        <v>    ||||||  |||||||||||||||||||||||||||||||||||||||||||||  |||||||||||||||||||||||||||||||||||||||||||||||</v>
      </c>
      <c r="I17" s="154"/>
      <c r="J17" s="185">
        <f t="shared" si="2"/>
        <v>0.933</v>
      </c>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row>
    <row r="18" spans="1:256" s="148" customFormat="1" ht="12" customHeight="1">
      <c r="A18" s="17">
        <v>13</v>
      </c>
      <c r="B18" s="18" t="s">
        <v>125</v>
      </c>
      <c r="C18" s="165">
        <v>0</v>
      </c>
      <c r="D18" s="165">
        <v>0.019</v>
      </c>
      <c r="E18" s="165">
        <v>0.105</v>
      </c>
      <c r="F18" s="165">
        <v>0.476</v>
      </c>
      <c r="G18" s="165">
        <f t="shared" si="3"/>
        <v>0.4</v>
      </c>
      <c r="H18" s="173" t="str">
        <f t="shared" si="1"/>
        <v>  |  ||||||||||  |||||||||||||||||||||||||||||||||||||||||||||||  ||||||||||||||||||||||||||||||||||||||||</v>
      </c>
      <c r="I18" s="154"/>
      <c r="J18" s="185">
        <f t="shared" si="2"/>
        <v>0.876</v>
      </c>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row>
    <row r="19" spans="1:256" s="148" customFormat="1" ht="12" customHeight="1">
      <c r="A19" s="17">
        <f aca="true" t="shared" si="4" ref="A19:A25">A18+1</f>
        <v>14</v>
      </c>
      <c r="B19" s="18" t="s">
        <v>131</v>
      </c>
      <c r="C19" s="165">
        <v>0.01</v>
      </c>
      <c r="D19" s="165">
        <v>0.029</v>
      </c>
      <c r="E19" s="165">
        <v>0.133</v>
      </c>
      <c r="F19" s="165">
        <v>0.486</v>
      </c>
      <c r="G19" s="165">
        <f t="shared" si="3"/>
        <v>0.34199999999999997</v>
      </c>
      <c r="H19" s="173" t="str">
        <f t="shared" si="1"/>
        <v>|  ||  |||||||||||||  ||||||||||||||||||||||||||||||||||||||||||||||||  ||||||||||||||||||||||||||||||||||</v>
      </c>
      <c r="I19" s="154"/>
      <c r="J19" s="185">
        <f t="shared" si="2"/>
        <v>0.828</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row>
    <row r="20" spans="1:256" s="148" customFormat="1" ht="12" customHeight="1">
      <c r="A20" s="17">
        <f t="shared" si="4"/>
        <v>15</v>
      </c>
      <c r="B20" s="18" t="s">
        <v>143</v>
      </c>
      <c r="C20" s="165">
        <v>0</v>
      </c>
      <c r="D20" s="165">
        <v>0</v>
      </c>
      <c r="E20" s="165">
        <v>0.19</v>
      </c>
      <c r="F20" s="165">
        <v>0.495</v>
      </c>
      <c r="G20" s="165">
        <f t="shared" si="3"/>
        <v>0.31499999999999995</v>
      </c>
      <c r="H20" s="173" t="str">
        <f t="shared" si="1"/>
        <v>    |||||||||||||||||||  |||||||||||||||||||||||||||||||||||||||||||||||||  |||||||||||||||||||||||||||||||</v>
      </c>
      <c r="I20" s="154"/>
      <c r="J20" s="185">
        <f t="shared" si="2"/>
        <v>0.8099999999999999</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row>
    <row r="21" spans="1:256" s="148" customFormat="1" ht="12" customHeight="1">
      <c r="A21" s="17">
        <f t="shared" si="4"/>
        <v>16</v>
      </c>
      <c r="B21" s="18" t="s">
        <v>126</v>
      </c>
      <c r="C21" s="165">
        <v>0.038</v>
      </c>
      <c r="D21" s="165">
        <v>0.086</v>
      </c>
      <c r="E21" s="165">
        <v>0.219</v>
      </c>
      <c r="F21" s="165">
        <v>0.352</v>
      </c>
      <c r="G21" s="165">
        <f t="shared" si="3"/>
        <v>0.30500000000000005</v>
      </c>
      <c r="H21" s="173" t="str">
        <f t="shared" si="1"/>
        <v>|||  ||||||||  |||||||||||||||||||||  |||||||||||||||||||||||||||||||||||  ||||||||||||||||||||||||||||||</v>
      </c>
      <c r="I21" s="154"/>
      <c r="J21" s="185">
        <f t="shared" si="2"/>
        <v>0.657</v>
      </c>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row>
    <row r="22" spans="1:256" s="148" customFormat="1" ht="12" customHeight="1">
      <c r="A22" s="17">
        <f t="shared" si="4"/>
        <v>17</v>
      </c>
      <c r="B22" s="18" t="s">
        <v>52</v>
      </c>
      <c r="C22" s="165">
        <v>0.105</v>
      </c>
      <c r="D22" s="165">
        <v>0.095</v>
      </c>
      <c r="E22" s="165">
        <v>0.371</v>
      </c>
      <c r="F22" s="165">
        <v>0.238</v>
      </c>
      <c r="G22" s="165">
        <f t="shared" si="3"/>
        <v>0.19100000000000006</v>
      </c>
      <c r="H22" s="173" t="str">
        <f t="shared" si="1"/>
        <v>||||||||||  |||||||||  |||||||||||||||||||||||||||||||||||||  |||||||||||||||||||||||  |||||||||||||||||||</v>
      </c>
      <c r="I22" s="154"/>
      <c r="J22" s="185">
        <f t="shared" si="2"/>
        <v>0.42900000000000005</v>
      </c>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row>
    <row r="23" spans="1:256" s="148" customFormat="1" ht="12" customHeight="1">
      <c r="A23" s="17">
        <f t="shared" si="4"/>
        <v>18</v>
      </c>
      <c r="B23" s="18" t="s">
        <v>54</v>
      </c>
      <c r="C23" s="165">
        <v>0.01</v>
      </c>
      <c r="D23" s="165">
        <v>0.076</v>
      </c>
      <c r="E23" s="165">
        <v>0.295</v>
      </c>
      <c r="F23" s="165">
        <v>0.457</v>
      </c>
      <c r="G23" s="165">
        <f t="shared" si="3"/>
        <v>0.16199999999999992</v>
      </c>
      <c r="H23" s="173" t="str">
        <f t="shared" si="1"/>
        <v>|  |||||||  |||||||||||||||||||||||||||||  |||||||||||||||||||||||||||||||||||||||||||||  ||||||||||||||||</v>
      </c>
      <c r="I23" s="154"/>
      <c r="J23" s="185">
        <f t="shared" si="2"/>
        <v>0.619</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row>
    <row r="24" spans="1:256" s="148" customFormat="1" ht="12" customHeight="1">
      <c r="A24" s="17">
        <f t="shared" si="4"/>
        <v>19</v>
      </c>
      <c r="B24" s="18" t="s">
        <v>47</v>
      </c>
      <c r="C24" s="165">
        <v>0.162</v>
      </c>
      <c r="D24" s="165">
        <v>0.133</v>
      </c>
      <c r="E24" s="165">
        <v>0.371</v>
      </c>
      <c r="F24" s="165">
        <v>0.248</v>
      </c>
      <c r="G24" s="165">
        <f t="shared" si="3"/>
        <v>0.08599999999999997</v>
      </c>
      <c r="H24" s="173" t="str">
        <f t="shared" si="1"/>
        <v>||||||||||||||||  |||||||||||||  |||||||||||||||||||||||||||||||||||||  ||||||||||||||||||||||||  ||||||||</v>
      </c>
      <c r="I24" s="154"/>
      <c r="J24" s="185">
        <f t="shared" si="2"/>
        <v>0.33399999999999996</v>
      </c>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row>
    <row r="25" spans="1:256" s="148" customFormat="1" ht="12" customHeight="1">
      <c r="A25" s="17">
        <f t="shared" si="4"/>
        <v>20</v>
      </c>
      <c r="B25" s="18" t="s">
        <v>133</v>
      </c>
      <c r="C25" s="165"/>
      <c r="D25" s="165"/>
      <c r="E25" s="165"/>
      <c r="F25" s="165"/>
      <c r="G25" s="165"/>
      <c r="H25" s="173" t="str">
        <f t="shared" si="1"/>
        <v>        </v>
      </c>
      <c r="I25" s="154"/>
      <c r="J25" s="185">
        <f t="shared" si="2"/>
        <v>0</v>
      </c>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168</v>
      </c>
      <c r="D28" s="156"/>
      <c r="E28" s="162" t="s">
        <v>64</v>
      </c>
      <c r="F28" s="157"/>
      <c r="G28" s="164" t="s">
        <v>63</v>
      </c>
      <c r="H28" s="157"/>
      <c r="I28" s="140"/>
    </row>
    <row r="29" spans="1:9" ht="21">
      <c r="A29" s="38">
        <v>1</v>
      </c>
      <c r="B29" s="39" t="str">
        <f aca="true" ca="1" t="shared" si="5" ref="B29:G29">OFFSET(B5,$A$29,0)</f>
        <v>Take responsibility for my actions</v>
      </c>
      <c r="C29" s="172">
        <f ca="1" t="shared" si="5"/>
        <v>0</v>
      </c>
      <c r="D29" s="172">
        <f ca="1" t="shared" si="5"/>
        <v>0</v>
      </c>
      <c r="E29" s="172">
        <f ca="1" t="shared" si="5"/>
        <v>0.01</v>
      </c>
      <c r="F29" s="172">
        <f ca="1" t="shared" si="5"/>
        <v>0.162</v>
      </c>
      <c r="G29" s="172">
        <f ca="1" t="shared" si="5"/>
        <v>0.828</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8"/>
  <ignoredErrors>
    <ignoredError sqref="F29 D29 J25" emptyCellReference="1"/>
    <ignoredError sqref="J15" formulaRange="1"/>
  </ignoredErrors>
  <drawing r:id="rId2"/>
  <legacyDrawing r:id="rId1"/>
</worksheet>
</file>

<file path=xl/worksheets/sheet3.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138</v>
      </c>
      <c r="C2" s="5"/>
      <c r="E2" s="7" t="s">
        <v>139</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49</v>
      </c>
      <c r="C6" s="48">
        <v>4.531914893617022</v>
      </c>
      <c r="D6" s="173" t="str">
        <f aca="true" t="shared" si="0" ref="D6:D25">REPT("|",5*C6)</f>
        <v>||||||||||||||||||||||</v>
      </c>
      <c r="E6" s="49">
        <v>4.66</v>
      </c>
      <c r="F6" s="173" t="str">
        <f aca="true" t="shared" si="1" ref="F6:F25">REPT("|",5*E6)</f>
        <v>|||||||||||||||||||||||</v>
      </c>
      <c r="G6" s="49">
        <v>4.7</v>
      </c>
      <c r="H6" s="173" t="str">
        <f aca="true" t="shared" si="2" ref="H6:H25">REPT("|",5*G6)</f>
        <v>|||||||||||||||||||||||</v>
      </c>
      <c r="I6" s="49">
        <v>4.83</v>
      </c>
      <c r="J6" s="173" t="str">
        <f aca="true" t="shared" si="3" ref="J6:J25">REPT("|",5*I6)</f>
        <v>||||||||||||||||||||||||</v>
      </c>
      <c r="K6" s="19"/>
    </row>
    <row r="7" spans="1:11" ht="12">
      <c r="A7" s="17">
        <v>2</v>
      </c>
      <c r="B7" s="18" t="s">
        <v>51</v>
      </c>
      <c r="C7" s="48">
        <v>4.574468085106383</v>
      </c>
      <c r="D7" s="173" t="str">
        <f t="shared" si="0"/>
        <v>||||||||||||||||||||||</v>
      </c>
      <c r="E7" s="49">
        <v>4.67</v>
      </c>
      <c r="F7" s="173" t="str">
        <f t="shared" si="1"/>
        <v>|||||||||||||||||||||||</v>
      </c>
      <c r="G7" s="49">
        <v>4.69</v>
      </c>
      <c r="H7" s="173" t="str">
        <f t="shared" si="2"/>
        <v>|||||||||||||||||||||||</v>
      </c>
      <c r="I7" s="49">
        <v>4.77</v>
      </c>
      <c r="J7" s="173" t="str">
        <f t="shared" si="3"/>
        <v>|||||||||||||||||||||||</v>
      </c>
      <c r="K7" s="19"/>
    </row>
    <row r="8" spans="1:11" ht="12">
      <c r="A8" s="17">
        <v>3</v>
      </c>
      <c r="B8" s="20" t="s">
        <v>127</v>
      </c>
      <c r="C8" s="47">
        <v>4.617021276595745</v>
      </c>
      <c r="D8" s="173" t="str">
        <f t="shared" si="0"/>
        <v>|||||||||||||||||||||||</v>
      </c>
      <c r="E8" s="48">
        <v>4.82</v>
      </c>
      <c r="F8" s="173" t="str">
        <f t="shared" si="1"/>
        <v>||||||||||||||||||||||||</v>
      </c>
      <c r="G8" s="48">
        <v>4.79</v>
      </c>
      <c r="H8" s="173" t="str">
        <f t="shared" si="2"/>
        <v>|||||||||||||||||||||||</v>
      </c>
      <c r="I8" s="48">
        <v>4.74</v>
      </c>
      <c r="J8" s="173" t="str">
        <f t="shared" si="3"/>
        <v>|||||||||||||||||||||||</v>
      </c>
      <c r="K8" s="19"/>
    </row>
    <row r="9" spans="1:11" ht="12">
      <c r="A9" s="17">
        <v>4</v>
      </c>
      <c r="B9" s="18" t="s">
        <v>134</v>
      </c>
      <c r="C9" s="48">
        <v>4.456521739130435</v>
      </c>
      <c r="D9" s="173" t="str">
        <f t="shared" si="0"/>
        <v>||||||||||||||||||||||</v>
      </c>
      <c r="E9" s="49">
        <v>4.66</v>
      </c>
      <c r="F9" s="173" t="str">
        <f t="shared" si="1"/>
        <v>|||||||||||||||||||||||</v>
      </c>
      <c r="G9" s="49">
        <v>4.7</v>
      </c>
      <c r="H9" s="173" t="str">
        <f t="shared" si="2"/>
        <v>|||||||||||||||||||||||</v>
      </c>
      <c r="I9" s="49">
        <v>4.74</v>
      </c>
      <c r="J9" s="173" t="str">
        <f t="shared" si="3"/>
        <v>|||||||||||||||||||||||</v>
      </c>
      <c r="K9" s="19"/>
    </row>
    <row r="10" spans="1:11" ht="12">
      <c r="A10" s="17">
        <v>5</v>
      </c>
      <c r="B10" s="18" t="s">
        <v>128</v>
      </c>
      <c r="C10" s="48">
        <v>4.319148936170213</v>
      </c>
      <c r="D10" s="173" t="str">
        <f t="shared" si="0"/>
        <v>|||||||||||||||||||||</v>
      </c>
      <c r="E10" s="49">
        <v>4.55</v>
      </c>
      <c r="F10" s="173" t="str">
        <f t="shared" si="1"/>
        <v>||||||||||||||||||||||</v>
      </c>
      <c r="G10" s="49">
        <v>4.6</v>
      </c>
      <c r="H10" s="173" t="str">
        <f t="shared" si="2"/>
        <v>|||||||||||||||||||||||</v>
      </c>
      <c r="I10" s="49">
        <v>4.64</v>
      </c>
      <c r="J10" s="173" t="str">
        <f t="shared" si="3"/>
        <v>|||||||||||||||||||||||</v>
      </c>
      <c r="K10" s="19"/>
    </row>
    <row r="11" spans="1:11" ht="12">
      <c r="A11" s="17">
        <v>6</v>
      </c>
      <c r="B11" s="18" t="s">
        <v>48</v>
      </c>
      <c r="C11" s="48">
        <v>4.468085106382978</v>
      </c>
      <c r="D11" s="173" t="str">
        <f t="shared" si="0"/>
        <v>||||||||||||||||||||||</v>
      </c>
      <c r="E11" s="49">
        <v>4.69</v>
      </c>
      <c r="F11" s="173" t="str">
        <f t="shared" si="1"/>
        <v>|||||||||||||||||||||||</v>
      </c>
      <c r="G11" s="49">
        <v>4.61</v>
      </c>
      <c r="H11" s="173" t="str">
        <f t="shared" si="2"/>
        <v>|||||||||||||||||||||||</v>
      </c>
      <c r="I11" s="49">
        <v>4.63</v>
      </c>
      <c r="J11" s="173" t="str">
        <f t="shared" si="3"/>
        <v>|||||||||||||||||||||||</v>
      </c>
      <c r="K11" s="19"/>
    </row>
    <row r="12" spans="1:11" ht="12">
      <c r="A12" s="17">
        <v>7</v>
      </c>
      <c r="B12" s="18" t="s">
        <v>129</v>
      </c>
      <c r="C12" s="48">
        <v>4.468085106382978</v>
      </c>
      <c r="D12" s="173" t="str">
        <f t="shared" si="0"/>
        <v>||||||||||||||||||||||</v>
      </c>
      <c r="E12" s="49">
        <v>4.6</v>
      </c>
      <c r="F12" s="173" t="str">
        <f t="shared" si="1"/>
        <v>|||||||||||||||||||||||</v>
      </c>
      <c r="G12" s="49">
        <v>4.54</v>
      </c>
      <c r="H12" s="173" t="str">
        <f t="shared" si="2"/>
        <v>||||||||||||||||||||||</v>
      </c>
      <c r="I12" s="49">
        <v>4.63</v>
      </c>
      <c r="J12" s="173" t="str">
        <f t="shared" si="3"/>
        <v>|||||||||||||||||||||||</v>
      </c>
      <c r="K12" s="19"/>
    </row>
    <row r="13" spans="1:11" ht="12">
      <c r="A13" s="17">
        <v>8</v>
      </c>
      <c r="B13" s="18" t="s">
        <v>132</v>
      </c>
      <c r="C13" s="48">
        <v>4.25531914893617</v>
      </c>
      <c r="D13" s="173" t="str">
        <f t="shared" si="0"/>
        <v>|||||||||||||||||||||</v>
      </c>
      <c r="E13" s="49">
        <v>4.57</v>
      </c>
      <c r="F13" s="173" t="str">
        <f t="shared" si="1"/>
        <v>||||||||||||||||||||||</v>
      </c>
      <c r="G13" s="49">
        <v>4.58</v>
      </c>
      <c r="H13" s="173" t="str">
        <f t="shared" si="2"/>
        <v>||||||||||||||||||||||</v>
      </c>
      <c r="I13" s="49">
        <v>4.57</v>
      </c>
      <c r="J13" s="173" t="str">
        <f t="shared" si="3"/>
        <v>||||||||||||||||||||||</v>
      </c>
      <c r="K13" s="19"/>
    </row>
    <row r="14" spans="1:11" ht="12">
      <c r="A14" s="17">
        <v>9</v>
      </c>
      <c r="B14" s="18" t="s">
        <v>130</v>
      </c>
      <c r="C14" s="48">
        <v>4.382978723404255</v>
      </c>
      <c r="D14" s="173" t="str">
        <f t="shared" si="0"/>
        <v>|||||||||||||||||||||</v>
      </c>
      <c r="E14" s="49">
        <v>4.45</v>
      </c>
      <c r="F14" s="173" t="str">
        <f t="shared" si="1"/>
        <v>||||||||||||||||||||||</v>
      </c>
      <c r="G14" s="49">
        <v>4.59</v>
      </c>
      <c r="H14" s="173" t="str">
        <f t="shared" si="2"/>
        <v>||||||||||||||||||||||</v>
      </c>
      <c r="I14" s="49">
        <v>4.55</v>
      </c>
      <c r="J14" s="173" t="str">
        <f t="shared" si="3"/>
        <v>||||||||||||||||||||||</v>
      </c>
      <c r="K14" s="19"/>
    </row>
    <row r="15" spans="1:11" ht="12">
      <c r="A15" s="17">
        <v>10</v>
      </c>
      <c r="B15" s="18" t="s">
        <v>142</v>
      </c>
      <c r="C15" s="48">
        <v>4.212765957446808</v>
      </c>
      <c r="D15" s="173" t="str">
        <f t="shared" si="0"/>
        <v>|||||||||||||||||||||</v>
      </c>
      <c r="E15" s="49">
        <v>4.33</v>
      </c>
      <c r="F15" s="173" t="str">
        <f t="shared" si="1"/>
        <v>|||||||||||||||||||||</v>
      </c>
      <c r="G15" s="49">
        <v>4.57</v>
      </c>
      <c r="H15" s="173" t="str">
        <f t="shared" si="2"/>
        <v>||||||||||||||||||||||</v>
      </c>
      <c r="I15" s="49">
        <v>4.55</v>
      </c>
      <c r="J15" s="173" t="str">
        <f t="shared" si="3"/>
        <v>||||||||||||||||||||||</v>
      </c>
      <c r="K15" s="19"/>
    </row>
    <row r="16" spans="1:11" ht="12">
      <c r="A16" s="17">
        <v>11</v>
      </c>
      <c r="B16" s="18" t="s">
        <v>53</v>
      </c>
      <c r="C16" s="48">
        <v>4.068181818181818</v>
      </c>
      <c r="D16" s="173" t="str">
        <f t="shared" si="0"/>
        <v>||||||||||||||||||||</v>
      </c>
      <c r="E16" s="49">
        <v>4.48</v>
      </c>
      <c r="F16" s="173" t="str">
        <f t="shared" si="1"/>
        <v>||||||||||||||||||||||</v>
      </c>
      <c r="G16" s="49">
        <v>4.38</v>
      </c>
      <c r="H16" s="173" t="str">
        <f t="shared" si="2"/>
        <v>|||||||||||||||||||||</v>
      </c>
      <c r="I16" s="49">
        <v>4.41</v>
      </c>
      <c r="J16" s="173" t="str">
        <f t="shared" si="3"/>
        <v>||||||||||||||||||||||</v>
      </c>
      <c r="K16" s="19"/>
    </row>
    <row r="17" spans="1:11" ht="12">
      <c r="A17" s="17">
        <v>12</v>
      </c>
      <c r="B17" s="18" t="s">
        <v>50</v>
      </c>
      <c r="C17" s="48">
        <v>4.130434782608695</v>
      </c>
      <c r="D17" s="173" t="str">
        <f t="shared" si="0"/>
        <v>||||||||||||||||||||</v>
      </c>
      <c r="E17" s="49">
        <v>4.29</v>
      </c>
      <c r="F17" s="173" t="str">
        <f t="shared" si="1"/>
        <v>|||||||||||||||||||||</v>
      </c>
      <c r="G17" s="49">
        <v>4.28</v>
      </c>
      <c r="H17" s="173" t="str">
        <f t="shared" si="2"/>
        <v>|||||||||||||||||||||</v>
      </c>
      <c r="I17" s="49">
        <v>4.37</v>
      </c>
      <c r="J17" s="173" t="str">
        <f t="shared" si="3"/>
        <v>|||||||||||||||||||||</v>
      </c>
      <c r="K17" s="19"/>
    </row>
    <row r="18" spans="1:11" ht="12">
      <c r="A18" s="17">
        <v>13</v>
      </c>
      <c r="B18" s="18" t="s">
        <v>125</v>
      </c>
      <c r="C18" s="48">
        <v>4.1063829787234045</v>
      </c>
      <c r="D18" s="173" t="str">
        <f t="shared" si="0"/>
        <v>||||||||||||||||||||</v>
      </c>
      <c r="E18" s="49">
        <v>4.26</v>
      </c>
      <c r="F18" s="173" t="str">
        <f t="shared" si="1"/>
        <v>|||||||||||||||||||||</v>
      </c>
      <c r="G18" s="49">
        <v>4.3</v>
      </c>
      <c r="H18" s="173" t="str">
        <f t="shared" si="2"/>
        <v>|||||||||||||||||||||</v>
      </c>
      <c r="I18" s="49">
        <v>4.27</v>
      </c>
      <c r="J18" s="173" t="str">
        <f t="shared" si="3"/>
        <v>|||||||||||||||||||||</v>
      </c>
      <c r="K18" s="19"/>
    </row>
    <row r="19" spans="1:11" ht="12">
      <c r="A19" s="17">
        <f aca="true" t="shared" si="4" ref="A19:A25">A18+1</f>
        <v>14</v>
      </c>
      <c r="B19" s="18" t="s">
        <v>131</v>
      </c>
      <c r="C19" s="48">
        <v>3.9148936170212765</v>
      </c>
      <c r="D19" s="173" t="str">
        <f t="shared" si="0"/>
        <v>|||||||||||||||||||</v>
      </c>
      <c r="E19" s="49">
        <v>4.06</v>
      </c>
      <c r="F19" s="173" t="str">
        <f t="shared" si="1"/>
        <v>||||||||||||||||||||</v>
      </c>
      <c r="G19" s="49">
        <v>4.23</v>
      </c>
      <c r="H19" s="173" t="str">
        <f t="shared" si="2"/>
        <v>|||||||||||||||||||||</v>
      </c>
      <c r="I19" s="49">
        <v>4.13</v>
      </c>
      <c r="J19" s="173" t="str">
        <f t="shared" si="3"/>
        <v>||||||||||||||||||||</v>
      </c>
      <c r="K19" s="19"/>
    </row>
    <row r="20" spans="1:11" ht="12">
      <c r="A20" s="17">
        <f t="shared" si="4"/>
        <v>15</v>
      </c>
      <c r="B20" s="18" t="s">
        <v>143</v>
      </c>
      <c r="C20" s="48">
        <v>3.8260869565217392</v>
      </c>
      <c r="D20" s="173" t="str">
        <f t="shared" si="0"/>
        <v>|||||||||||||||||||</v>
      </c>
      <c r="E20" s="49">
        <v>4.03</v>
      </c>
      <c r="F20" s="173" t="str">
        <f t="shared" si="1"/>
        <v>||||||||||||||||||||</v>
      </c>
      <c r="G20" s="49">
        <v>3.97</v>
      </c>
      <c r="H20" s="173" t="str">
        <f t="shared" si="2"/>
        <v>|||||||||||||||||||</v>
      </c>
      <c r="I20" s="49">
        <v>4.13</v>
      </c>
      <c r="J20" s="173" t="str">
        <f t="shared" si="3"/>
        <v>||||||||||||||||||||</v>
      </c>
      <c r="K20" s="19"/>
    </row>
    <row r="21" spans="1:11" ht="12">
      <c r="A21" s="17">
        <f t="shared" si="4"/>
        <v>16</v>
      </c>
      <c r="B21" s="18" t="s">
        <v>126</v>
      </c>
      <c r="C21" s="48">
        <v>3.425531914893617</v>
      </c>
      <c r="D21" s="173" t="str">
        <f t="shared" si="0"/>
        <v>|||||||||||||||||</v>
      </c>
      <c r="E21" s="49">
        <v>3.78</v>
      </c>
      <c r="F21" s="173" t="str">
        <f t="shared" si="1"/>
        <v>||||||||||||||||||</v>
      </c>
      <c r="G21" s="49">
        <v>4.01</v>
      </c>
      <c r="H21" s="173" t="str">
        <f t="shared" si="2"/>
        <v>||||||||||||||||||||</v>
      </c>
      <c r="I21" s="49">
        <v>3.8</v>
      </c>
      <c r="J21" s="173" t="str">
        <f t="shared" si="3"/>
        <v>|||||||||||||||||||</v>
      </c>
      <c r="K21" s="19"/>
    </row>
    <row r="22" spans="1:11" ht="12">
      <c r="A22" s="17">
        <f t="shared" si="4"/>
        <v>17</v>
      </c>
      <c r="B22" s="18" t="s">
        <v>52</v>
      </c>
      <c r="C22" s="48">
        <v>3.0425531914893615</v>
      </c>
      <c r="D22" s="173" t="str">
        <f t="shared" si="0"/>
        <v>|||||||||||||||</v>
      </c>
      <c r="E22" s="49">
        <v>3.08</v>
      </c>
      <c r="F22" s="173" t="str">
        <f t="shared" si="1"/>
        <v>|||||||||||||||</v>
      </c>
      <c r="G22" s="49">
        <v>3.5</v>
      </c>
      <c r="H22" s="173" t="str">
        <f t="shared" si="2"/>
        <v>|||||||||||||||||</v>
      </c>
      <c r="I22" s="49">
        <v>3.8</v>
      </c>
      <c r="J22" s="173" t="str">
        <f t="shared" si="3"/>
        <v>|||||||||||||||||||</v>
      </c>
      <c r="K22" s="19"/>
    </row>
    <row r="23" spans="1:11" ht="12">
      <c r="A23" s="17">
        <f t="shared" si="4"/>
        <v>18</v>
      </c>
      <c r="B23" s="18" t="s">
        <v>54</v>
      </c>
      <c r="C23" s="48">
        <v>3.276595744680851</v>
      </c>
      <c r="D23" s="173" t="str">
        <f t="shared" si="0"/>
        <v>||||||||||||||||</v>
      </c>
      <c r="E23" s="49">
        <v>3.43</v>
      </c>
      <c r="F23" s="173" t="str">
        <f t="shared" si="1"/>
        <v>|||||||||||||||||</v>
      </c>
      <c r="G23" s="49">
        <v>3.79</v>
      </c>
      <c r="H23" s="173" t="str">
        <f t="shared" si="2"/>
        <v>||||||||||||||||||</v>
      </c>
      <c r="I23" s="49">
        <v>3.68</v>
      </c>
      <c r="J23" s="173" t="str">
        <f t="shared" si="3"/>
        <v>||||||||||||||||||</v>
      </c>
      <c r="K23" s="19"/>
    </row>
    <row r="24" spans="1:11" ht="12">
      <c r="A24" s="17">
        <f t="shared" si="4"/>
        <v>19</v>
      </c>
      <c r="B24" s="18" t="s">
        <v>47</v>
      </c>
      <c r="C24" s="48">
        <v>2.4130434782608696</v>
      </c>
      <c r="D24" s="173" t="str">
        <f t="shared" si="0"/>
        <v>||||||||||||</v>
      </c>
      <c r="E24" s="49">
        <v>2.46</v>
      </c>
      <c r="F24" s="173" t="str">
        <f t="shared" si="1"/>
        <v>||||||||||||</v>
      </c>
      <c r="G24" s="49">
        <v>3.11</v>
      </c>
      <c r="H24" s="173" t="str">
        <f t="shared" si="2"/>
        <v>|||||||||||||||</v>
      </c>
      <c r="I24" s="49">
        <v>2.96</v>
      </c>
      <c r="J24" s="173" t="str">
        <f t="shared" si="3"/>
        <v>||||||||||||||</v>
      </c>
      <c r="K24" s="19"/>
    </row>
    <row r="25" spans="1:11" ht="12">
      <c r="A25" s="17">
        <f t="shared" si="4"/>
        <v>20</v>
      </c>
      <c r="B25" s="18" t="s">
        <v>133</v>
      </c>
      <c r="C25" s="48">
        <v>4.51063829787234</v>
      </c>
      <c r="D25" s="173" t="str">
        <f t="shared" si="0"/>
        <v>||||||||||||||||||||||</v>
      </c>
      <c r="E25" s="49">
        <v>4.77</v>
      </c>
      <c r="F25" s="173" t="str">
        <f t="shared" si="1"/>
        <v>|||||||||||||||||||||||</v>
      </c>
      <c r="G25" s="49"/>
      <c r="H25" s="173">
        <f t="shared" si="2"/>
      </c>
      <c r="I25" s="49"/>
      <c r="J25" s="173">
        <f t="shared" si="3"/>
      </c>
      <c r="K25" s="19"/>
    </row>
    <row r="26" spans="1:11" ht="12">
      <c r="A26" s="21"/>
      <c r="B26" s="22" t="s">
        <v>136</v>
      </c>
      <c r="C26" s="50">
        <f>AVERAGE(C6:C25)</f>
        <v>4.050032587671348</v>
      </c>
      <c r="D26" s="173"/>
      <c r="E26" s="50">
        <f>AVERAGE(E6:E25)</f>
        <v>4.232</v>
      </c>
      <c r="F26" s="173"/>
      <c r="G26" s="50">
        <f>AVERAGE(G6:G25)</f>
        <v>4.312631578947369</v>
      </c>
      <c r="H26" s="173"/>
      <c r="I26" s="50">
        <f>AVERAGE(I6:I25)</f>
        <v>4.326315789473684</v>
      </c>
      <c r="J26" s="173"/>
      <c r="K26" s="24"/>
    </row>
    <row r="27" spans="1:11" ht="3.75" customHeight="1">
      <c r="A27" s="25"/>
      <c r="B27" s="26"/>
      <c r="C27" s="27"/>
      <c r="D27" s="28"/>
      <c r="E27" s="29"/>
      <c r="F27" s="30"/>
      <c r="G27" s="30"/>
      <c r="H27" s="30"/>
      <c r="I27" s="30"/>
      <c r="J27" s="174"/>
      <c r="K27" s="32"/>
    </row>
    <row r="28" spans="1:11" ht="10.5" customHeight="1">
      <c r="A28" s="33"/>
      <c r="B28" s="33"/>
      <c r="C28" s="34"/>
      <c r="D28" s="35"/>
      <c r="E28" s="36"/>
      <c r="F28" s="36"/>
      <c r="G28" s="36"/>
      <c r="H28" s="36"/>
      <c r="K28" s="1"/>
    </row>
    <row r="29" spans="2:11" ht="12">
      <c r="B29" s="14"/>
      <c r="C29" s="137">
        <v>2003</v>
      </c>
      <c r="D29" s="138"/>
      <c r="E29" s="138">
        <v>2004</v>
      </c>
      <c r="F29" s="139"/>
      <c r="G29" s="139">
        <v>2005</v>
      </c>
      <c r="H29" s="139"/>
      <c r="I29" s="139">
        <v>2006</v>
      </c>
      <c r="J29" s="139"/>
      <c r="K29" s="140"/>
    </row>
    <row r="30" spans="1:11" ht="21">
      <c r="A30" s="38">
        <v>1</v>
      </c>
      <c r="B30" s="39" t="str">
        <f ca="1">OFFSET(B5,$A$30,0)</f>
        <v>Take responsibility for my actions</v>
      </c>
      <c r="C30" s="52">
        <f ca="1">OFFSET(C5,$A$30,0)</f>
        <v>4.531914893617022</v>
      </c>
      <c r="D30" s="52"/>
      <c r="E30" s="52">
        <f ca="1">OFFSET(E5,$A$30,0)</f>
        <v>4.66</v>
      </c>
      <c r="F30" s="136"/>
      <c r="G30" s="136">
        <f ca="1">OFFSET(G5,$A$30,0)</f>
        <v>4.7</v>
      </c>
      <c r="H30" s="136"/>
      <c r="I30" s="136">
        <f ca="1">OFFSET(I5,$A$30,0)</f>
        <v>4.83</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4.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138</v>
      </c>
      <c r="C2" s="5"/>
      <c r="E2" s="7" t="s">
        <v>57</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127</v>
      </c>
      <c r="C6" s="54">
        <v>0.97</v>
      </c>
      <c r="D6" s="173" t="str">
        <f aca="true" t="shared" si="0" ref="D6:D25">REPT("|",25*C6)</f>
        <v>||||||||||||||||||||||||</v>
      </c>
      <c r="E6" s="55">
        <v>0.9570000000000001</v>
      </c>
      <c r="F6" s="173" t="str">
        <f aca="true" t="shared" si="1" ref="F6:F25">REPT("|",25*E6)</f>
        <v>|||||||||||||||||||||||</v>
      </c>
      <c r="G6" s="55">
        <v>0.981</v>
      </c>
      <c r="H6" s="173" t="str">
        <f aca="true" t="shared" si="2" ref="H6:H25">REPT("|",25*G6)</f>
        <v>||||||||||||||||||||||||</v>
      </c>
      <c r="I6" s="55">
        <v>1</v>
      </c>
      <c r="J6" s="173" t="str">
        <f aca="true" t="shared" si="3" ref="J6:J25">REPT("|",25*I6)</f>
        <v>|||||||||||||||||||||||||</v>
      </c>
      <c r="K6" s="19"/>
    </row>
    <row r="7" spans="1:11" ht="12">
      <c r="A7" s="17">
        <v>2</v>
      </c>
      <c r="B7" s="20" t="s">
        <v>51</v>
      </c>
      <c r="C7" s="53">
        <v>0.97</v>
      </c>
      <c r="D7" s="173" t="str">
        <f t="shared" si="0"/>
        <v>||||||||||||||||||||||||</v>
      </c>
      <c r="E7" s="54">
        <v>0.915</v>
      </c>
      <c r="F7" s="173" t="str">
        <f t="shared" si="1"/>
        <v>||||||||||||||||||||||</v>
      </c>
      <c r="G7" s="54">
        <v>0.99</v>
      </c>
      <c r="H7" s="173" t="str">
        <f t="shared" si="2"/>
        <v>||||||||||||||||||||||||</v>
      </c>
      <c r="I7" s="55">
        <v>0.99</v>
      </c>
      <c r="J7" s="173" t="str">
        <f t="shared" si="3"/>
        <v>||||||||||||||||||||||||</v>
      </c>
      <c r="K7" s="19"/>
    </row>
    <row r="8" spans="1:11" ht="12">
      <c r="A8" s="17">
        <v>3</v>
      </c>
      <c r="B8" s="18" t="s">
        <v>49</v>
      </c>
      <c r="C8" s="54">
        <v>0.924</v>
      </c>
      <c r="D8" s="173" t="str">
        <f t="shared" si="0"/>
        <v>|||||||||||||||||||||||</v>
      </c>
      <c r="E8" s="55">
        <v>0.9359999999999999</v>
      </c>
      <c r="F8" s="173" t="str">
        <f t="shared" si="1"/>
        <v>|||||||||||||||||||||||</v>
      </c>
      <c r="G8" s="55">
        <v>0.981</v>
      </c>
      <c r="H8" s="173" t="str">
        <f t="shared" si="2"/>
        <v>||||||||||||||||||||||||</v>
      </c>
      <c r="I8" s="55">
        <v>0.99</v>
      </c>
      <c r="J8" s="173" t="str">
        <f t="shared" si="3"/>
        <v>||||||||||||||||||||||||</v>
      </c>
      <c r="K8" s="19"/>
    </row>
    <row r="9" spans="1:11" ht="12">
      <c r="A9" s="17">
        <v>4</v>
      </c>
      <c r="B9" s="18" t="s">
        <v>134</v>
      </c>
      <c r="C9" s="54">
        <v>0.9390000000000001</v>
      </c>
      <c r="D9" s="173" t="str">
        <f t="shared" si="0"/>
        <v>|||||||||||||||||||||||</v>
      </c>
      <c r="E9" s="55">
        <v>0.8909999999999999</v>
      </c>
      <c r="F9" s="173" t="str">
        <f t="shared" si="1"/>
        <v>||||||||||||||||||||||</v>
      </c>
      <c r="G9" s="55">
        <v>0.981</v>
      </c>
      <c r="H9" s="173" t="str">
        <f t="shared" si="2"/>
        <v>||||||||||||||||||||||||</v>
      </c>
      <c r="I9" s="55">
        <v>0.982</v>
      </c>
      <c r="J9" s="173" t="str">
        <f t="shared" si="3"/>
        <v>||||||||||||||||||||||||</v>
      </c>
      <c r="K9" s="19"/>
    </row>
    <row r="10" spans="1:11" ht="12">
      <c r="A10" s="17">
        <v>5</v>
      </c>
      <c r="B10" s="18" t="s">
        <v>48</v>
      </c>
      <c r="C10" s="54">
        <v>0.955</v>
      </c>
      <c r="D10" s="173" t="str">
        <f t="shared" si="0"/>
        <v>|||||||||||||||||||||||</v>
      </c>
      <c r="E10" s="55">
        <v>0.915</v>
      </c>
      <c r="F10" s="173" t="str">
        <f t="shared" si="1"/>
        <v>||||||||||||||||||||||</v>
      </c>
      <c r="G10" s="55">
        <v>0.97</v>
      </c>
      <c r="H10" s="173" t="str">
        <f t="shared" si="2"/>
        <v>||||||||||||||||||||||||</v>
      </c>
      <c r="I10" s="55">
        <v>0.9710000000000001</v>
      </c>
      <c r="J10" s="173" t="str">
        <f t="shared" si="3"/>
        <v>||||||||||||||||||||||||</v>
      </c>
      <c r="K10" s="19"/>
    </row>
    <row r="11" spans="1:11" ht="12">
      <c r="A11" s="17">
        <v>6</v>
      </c>
      <c r="B11" s="18" t="s">
        <v>132</v>
      </c>
      <c r="C11" s="54">
        <v>0.955</v>
      </c>
      <c r="D11" s="173" t="str">
        <f t="shared" si="0"/>
        <v>|||||||||||||||||||||||</v>
      </c>
      <c r="E11" s="55">
        <v>0.787</v>
      </c>
      <c r="F11" s="173" t="str">
        <f t="shared" si="1"/>
        <v>|||||||||||||||||||</v>
      </c>
      <c r="G11" s="55">
        <v>0.971</v>
      </c>
      <c r="H11" s="173" t="str">
        <f t="shared" si="2"/>
        <v>||||||||||||||||||||||||</v>
      </c>
      <c r="I11" s="55">
        <v>0.9620000000000001</v>
      </c>
      <c r="J11" s="173" t="str">
        <f t="shared" si="3"/>
        <v>||||||||||||||||||||||||</v>
      </c>
      <c r="K11" s="19"/>
    </row>
    <row r="12" spans="1:11" ht="12">
      <c r="A12" s="17">
        <v>7</v>
      </c>
      <c r="B12" s="18" t="s">
        <v>130</v>
      </c>
      <c r="C12" s="54">
        <v>0.894</v>
      </c>
      <c r="D12" s="173" t="str">
        <f t="shared" si="0"/>
        <v>||||||||||||||||||||||</v>
      </c>
      <c r="E12" s="55">
        <v>0.872</v>
      </c>
      <c r="F12" s="173" t="str">
        <f t="shared" si="1"/>
        <v>|||||||||||||||||||||</v>
      </c>
      <c r="G12" s="55">
        <v>0.932</v>
      </c>
      <c r="H12" s="173" t="str">
        <f t="shared" si="2"/>
        <v>|||||||||||||||||||||||</v>
      </c>
      <c r="I12" s="55">
        <v>0.9610000000000001</v>
      </c>
      <c r="J12" s="173" t="str">
        <f t="shared" si="3"/>
        <v>||||||||||||||||||||||||</v>
      </c>
      <c r="K12" s="19"/>
    </row>
    <row r="13" spans="1:11" ht="12">
      <c r="A13" s="17">
        <v>8</v>
      </c>
      <c r="B13" s="18" t="s">
        <v>128</v>
      </c>
      <c r="C13" s="54">
        <v>0.879</v>
      </c>
      <c r="D13" s="173" t="str">
        <f t="shared" si="0"/>
        <v>|||||||||||||||||||||</v>
      </c>
      <c r="E13" s="55">
        <v>0.83</v>
      </c>
      <c r="F13" s="173" t="str">
        <f t="shared" si="1"/>
        <v>||||||||||||||||||||</v>
      </c>
      <c r="G13" s="55">
        <v>0.9620000000000001</v>
      </c>
      <c r="H13" s="173" t="str">
        <f t="shared" si="2"/>
        <v>||||||||||||||||||||||||</v>
      </c>
      <c r="I13" s="55">
        <v>0.9520000000000001</v>
      </c>
      <c r="J13" s="173" t="str">
        <f t="shared" si="3"/>
        <v>|||||||||||||||||||||||</v>
      </c>
      <c r="K13" s="19"/>
    </row>
    <row r="14" spans="1:11" ht="12">
      <c r="A14" s="17">
        <v>9</v>
      </c>
      <c r="B14" s="18" t="s">
        <v>129</v>
      </c>
      <c r="C14" s="54">
        <v>0.909</v>
      </c>
      <c r="D14" s="173" t="str">
        <f t="shared" si="0"/>
        <v>||||||||||||||||||||||</v>
      </c>
      <c r="E14" s="55">
        <v>0.872</v>
      </c>
      <c r="F14" s="173" t="str">
        <f t="shared" si="1"/>
        <v>|||||||||||||||||||||</v>
      </c>
      <c r="G14" s="55">
        <v>0.961</v>
      </c>
      <c r="H14" s="173" t="str">
        <f t="shared" si="2"/>
        <v>||||||||||||||||||||||||</v>
      </c>
      <c r="I14" s="55">
        <v>0.943</v>
      </c>
      <c r="J14" s="173" t="str">
        <f t="shared" si="3"/>
        <v>|||||||||||||||||||||||</v>
      </c>
      <c r="K14" s="19"/>
    </row>
    <row r="15" spans="1:11" ht="12">
      <c r="A15" s="17">
        <v>10</v>
      </c>
      <c r="B15" s="18" t="s">
        <v>142</v>
      </c>
      <c r="C15" s="54">
        <v>0.8029999999999999</v>
      </c>
      <c r="D15" s="173" t="str">
        <f t="shared" si="0"/>
        <v>||||||||||||||||||||</v>
      </c>
      <c r="E15" s="55">
        <v>0.809</v>
      </c>
      <c r="F15" s="173" t="str">
        <f t="shared" si="1"/>
        <v>||||||||||||||||||||</v>
      </c>
      <c r="G15" s="55">
        <v>0.9329999999999999</v>
      </c>
      <c r="H15" s="173" t="str">
        <f t="shared" si="2"/>
        <v>|||||||||||||||||||||||</v>
      </c>
      <c r="I15" s="55">
        <v>0.9339999999999999</v>
      </c>
      <c r="J15" s="173" t="str">
        <f t="shared" si="3"/>
        <v>|||||||||||||||||||||||</v>
      </c>
      <c r="K15" s="19"/>
    </row>
    <row r="16" spans="1:11" ht="12">
      <c r="A16" s="17">
        <v>11</v>
      </c>
      <c r="B16" s="18" t="s">
        <v>53</v>
      </c>
      <c r="C16" s="54">
        <v>0.894</v>
      </c>
      <c r="D16" s="173" t="str">
        <f t="shared" si="0"/>
        <v>||||||||||||||||||||||</v>
      </c>
      <c r="E16" s="55">
        <v>0.727</v>
      </c>
      <c r="F16" s="173" t="str">
        <f t="shared" si="1"/>
        <v>||||||||||||||||||</v>
      </c>
      <c r="G16" s="55">
        <v>0.9009999999999999</v>
      </c>
      <c r="H16" s="173" t="str">
        <f t="shared" si="2"/>
        <v>||||||||||||||||||||||</v>
      </c>
      <c r="I16" s="55">
        <v>0.933</v>
      </c>
      <c r="J16" s="173" t="str">
        <f t="shared" si="3"/>
        <v>|||||||||||||||||||||||</v>
      </c>
      <c r="K16" s="19"/>
    </row>
    <row r="17" spans="1:11" ht="12">
      <c r="A17" s="17">
        <v>12</v>
      </c>
      <c r="B17" s="18" t="s">
        <v>125</v>
      </c>
      <c r="C17" s="54">
        <v>0.8029999999999999</v>
      </c>
      <c r="D17" s="173" t="str">
        <f t="shared" si="0"/>
        <v>||||||||||||||||||||</v>
      </c>
      <c r="E17" s="55">
        <v>0.809</v>
      </c>
      <c r="F17" s="173" t="str">
        <f t="shared" si="1"/>
        <v>||||||||||||||||||||</v>
      </c>
      <c r="G17" s="55">
        <v>0.892</v>
      </c>
      <c r="H17" s="173" t="str">
        <f t="shared" si="2"/>
        <v>||||||||||||||||||||||</v>
      </c>
      <c r="I17" s="55">
        <v>0.876</v>
      </c>
      <c r="J17" s="173" t="str">
        <f t="shared" si="3"/>
        <v>|||||||||||||||||||||</v>
      </c>
      <c r="K17" s="19"/>
    </row>
    <row r="18" spans="1:11" ht="12">
      <c r="A18" s="17">
        <v>13</v>
      </c>
      <c r="B18" s="18" t="s">
        <v>50</v>
      </c>
      <c r="C18" s="54">
        <v>0.7879999999999999</v>
      </c>
      <c r="D18" s="173" t="str">
        <f t="shared" si="0"/>
        <v>|||||||||||||||||||</v>
      </c>
      <c r="E18" s="55">
        <v>0.7170000000000001</v>
      </c>
      <c r="F18" s="173" t="str">
        <f t="shared" si="1"/>
        <v>|||||||||||||||||</v>
      </c>
      <c r="G18" s="55">
        <v>0.853</v>
      </c>
      <c r="H18" s="173" t="str">
        <f t="shared" si="2"/>
        <v>|||||||||||||||||||||</v>
      </c>
      <c r="I18" s="55">
        <v>0.8380000000000001</v>
      </c>
      <c r="J18" s="173" t="str">
        <f t="shared" si="3"/>
        <v>||||||||||||||||||||</v>
      </c>
      <c r="K18" s="19"/>
    </row>
    <row r="19" spans="1:11" ht="12">
      <c r="A19" s="17">
        <f aca="true" t="shared" si="4" ref="A19:A25">A18+1</f>
        <v>14</v>
      </c>
      <c r="B19" s="18" t="s">
        <v>131</v>
      </c>
      <c r="C19" s="54">
        <v>0.7120000000000001</v>
      </c>
      <c r="D19" s="173" t="str">
        <f t="shared" si="0"/>
        <v>|||||||||||||||||</v>
      </c>
      <c r="E19" s="55">
        <v>0.66</v>
      </c>
      <c r="F19" s="173" t="str">
        <f t="shared" si="1"/>
        <v>||||||||||||||||</v>
      </c>
      <c r="G19" s="55">
        <v>0.8170000000000001</v>
      </c>
      <c r="H19" s="173" t="str">
        <f t="shared" si="2"/>
        <v>||||||||||||||||||||</v>
      </c>
      <c r="I19" s="55">
        <v>0.828</v>
      </c>
      <c r="J19" s="173" t="str">
        <f t="shared" si="3"/>
        <v>||||||||||||||||||||</v>
      </c>
      <c r="K19" s="19"/>
    </row>
    <row r="20" spans="1:11" ht="12">
      <c r="A20" s="17">
        <f t="shared" si="4"/>
        <v>15</v>
      </c>
      <c r="B20" s="18" t="s">
        <v>143</v>
      </c>
      <c r="C20" s="54">
        <v>0.742</v>
      </c>
      <c r="D20" s="173" t="str">
        <f t="shared" si="0"/>
        <v>||||||||||||||||||</v>
      </c>
      <c r="E20" s="55">
        <v>0.63</v>
      </c>
      <c r="F20" s="173" t="str">
        <f t="shared" si="1"/>
        <v>|||||||||||||||</v>
      </c>
      <c r="G20" s="55">
        <v>0.7</v>
      </c>
      <c r="H20" s="173" t="str">
        <f t="shared" si="2"/>
        <v>|||||||||||||||||</v>
      </c>
      <c r="I20" s="55">
        <v>0.81</v>
      </c>
      <c r="J20" s="173" t="str">
        <f t="shared" si="3"/>
        <v>||||||||||||||||||||</v>
      </c>
      <c r="K20" s="19"/>
    </row>
    <row r="21" spans="1:11" ht="12">
      <c r="A21" s="17">
        <f t="shared" si="4"/>
        <v>16</v>
      </c>
      <c r="B21" s="18" t="s">
        <v>126</v>
      </c>
      <c r="C21" s="54">
        <v>0.636</v>
      </c>
      <c r="D21" s="173" t="str">
        <f t="shared" si="0"/>
        <v>|||||||||||||||</v>
      </c>
      <c r="E21" s="55">
        <v>0.447</v>
      </c>
      <c r="F21" s="173" t="str">
        <f t="shared" si="1"/>
        <v>|||||||||||</v>
      </c>
      <c r="G21" s="55">
        <v>0.722</v>
      </c>
      <c r="H21" s="173" t="str">
        <f t="shared" si="2"/>
        <v>||||||||||||||||||</v>
      </c>
      <c r="I21" s="55">
        <v>0.657</v>
      </c>
      <c r="J21" s="173" t="str">
        <f t="shared" si="3"/>
        <v>||||||||||||||||</v>
      </c>
      <c r="K21" s="19"/>
    </row>
    <row r="22" spans="1:11" ht="12">
      <c r="A22" s="17">
        <f t="shared" si="4"/>
        <v>17</v>
      </c>
      <c r="B22" s="18" t="s">
        <v>54</v>
      </c>
      <c r="C22" s="54">
        <v>0.39399999999999996</v>
      </c>
      <c r="D22" s="173" t="str">
        <f t="shared" si="0"/>
        <v>|||||||||</v>
      </c>
      <c r="E22" s="55">
        <v>0.38299999999999995</v>
      </c>
      <c r="F22" s="173" t="str">
        <f t="shared" si="1"/>
        <v>|||||||||</v>
      </c>
      <c r="G22" s="55">
        <v>0.606</v>
      </c>
      <c r="H22" s="173" t="str">
        <f t="shared" si="2"/>
        <v>|||||||||||||||</v>
      </c>
      <c r="I22" s="55">
        <v>0.619</v>
      </c>
      <c r="J22" s="173" t="str">
        <f t="shared" si="3"/>
        <v>|||||||||||||||</v>
      </c>
      <c r="K22" s="19"/>
    </row>
    <row r="23" spans="1:11" ht="12">
      <c r="A23" s="17">
        <f t="shared" si="4"/>
        <v>18</v>
      </c>
      <c r="B23" s="18" t="s">
        <v>52</v>
      </c>
      <c r="C23" s="54">
        <v>0.33299999999999996</v>
      </c>
      <c r="D23" s="173" t="str">
        <f t="shared" si="0"/>
        <v>||||||||</v>
      </c>
      <c r="E23" s="55">
        <v>0.319</v>
      </c>
      <c r="F23" s="173" t="str">
        <f t="shared" si="1"/>
        <v>|||||||</v>
      </c>
      <c r="G23" s="55">
        <v>0.51</v>
      </c>
      <c r="H23" s="173" t="str">
        <f t="shared" si="2"/>
        <v>||||||||||||</v>
      </c>
      <c r="I23" s="55">
        <v>0.42900000000000005</v>
      </c>
      <c r="J23" s="173" t="str">
        <f t="shared" si="3"/>
        <v>||||||||||</v>
      </c>
      <c r="K23" s="19"/>
    </row>
    <row r="24" spans="1:11" ht="12">
      <c r="A24" s="17">
        <f t="shared" si="4"/>
        <v>19</v>
      </c>
      <c r="B24" s="18" t="s">
        <v>47</v>
      </c>
      <c r="C24" s="54">
        <v>0.22699999999999998</v>
      </c>
      <c r="D24" s="173" t="str">
        <f t="shared" si="0"/>
        <v>|||||</v>
      </c>
      <c r="E24" s="55">
        <v>0.174</v>
      </c>
      <c r="F24" s="173" t="str">
        <f t="shared" si="1"/>
        <v>||||</v>
      </c>
      <c r="G24" s="55">
        <v>0.326</v>
      </c>
      <c r="H24" s="173" t="str">
        <f t="shared" si="2"/>
        <v>||||||||</v>
      </c>
      <c r="I24" s="55">
        <v>0.33399999999999996</v>
      </c>
      <c r="J24" s="173" t="str">
        <f t="shared" si="3"/>
        <v>||||||||</v>
      </c>
      <c r="K24" s="19"/>
    </row>
    <row r="25" spans="1:11" ht="12">
      <c r="A25" s="17">
        <f t="shared" si="4"/>
        <v>20</v>
      </c>
      <c r="B25" s="18" t="s">
        <v>56</v>
      </c>
      <c r="C25" s="54">
        <v>0.9390000000000001</v>
      </c>
      <c r="D25" s="173" t="str">
        <f t="shared" si="0"/>
        <v>|||||||||||||||||||||||</v>
      </c>
      <c r="E25" s="55">
        <v>0.915</v>
      </c>
      <c r="F25" s="173" t="str">
        <f t="shared" si="1"/>
        <v>||||||||||||||||||||||</v>
      </c>
      <c r="G25" s="55"/>
      <c r="H25" s="173">
        <f t="shared" si="2"/>
      </c>
      <c r="I25" s="55"/>
      <c r="J25" s="173">
        <f t="shared" si="3"/>
      </c>
      <c r="K25" s="19"/>
    </row>
    <row r="26" spans="1:11" ht="12">
      <c r="A26" s="21"/>
      <c r="B26" s="22" t="s">
        <v>136</v>
      </c>
      <c r="C26" s="56">
        <f>AVERAGE(C6:C25)</f>
        <v>0.7833</v>
      </c>
      <c r="D26" s="173"/>
      <c r="E26" s="56">
        <f>AVERAGE(E6:E25)</f>
        <v>0.7282499999999998</v>
      </c>
      <c r="F26" s="173"/>
      <c r="G26" s="56">
        <f>AVERAGE(G6:G25)</f>
        <v>0.8415263157894736</v>
      </c>
      <c r="H26" s="173"/>
      <c r="I26" s="56">
        <f>AVERAGE(I6:I25)</f>
        <v>0.8425789473684209</v>
      </c>
      <c r="J26" s="17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well orally</v>
      </c>
      <c r="C30" s="59">
        <f ca="1">OFFSET(C5,$A$30,0)</f>
        <v>0.97</v>
      </c>
      <c r="D30" s="59"/>
      <c r="E30" s="59">
        <f ca="1">OFFSET(E5,$A$30,0)</f>
        <v>0.9570000000000001</v>
      </c>
      <c r="F30" s="59"/>
      <c r="G30" s="59">
        <f ca="1">OFFSET(G5,$A$30,0)</f>
        <v>0.981</v>
      </c>
      <c r="H30" s="59"/>
      <c r="I30" s="59">
        <f ca="1">OFFSET(I5,$A$30,0)</f>
        <v>1</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5.xml><?xml version="1.0" encoding="utf-8"?>
<worksheet xmlns="http://schemas.openxmlformats.org/spreadsheetml/2006/main" xmlns:r="http://schemas.openxmlformats.org/officeDocument/2006/relationships">
  <dimension ref="A2:J51"/>
  <sheetViews>
    <sheetView showGridLines="0" showRowColHeaders="0" workbookViewId="0" topLeftCell="A1">
      <selection activeCell="H51" sqref="H51"/>
    </sheetView>
  </sheetViews>
  <sheetFormatPr defaultColWidth="11.00390625" defaultRowHeight="12.75" zeroHeight="1"/>
  <cols>
    <col min="1" max="1" width="6.875" style="1" customWidth="1"/>
    <col min="2" max="2" width="32.75390625" style="1" bestFit="1" customWidth="1"/>
    <col min="3" max="7" width="6.625" style="1" customWidth="1"/>
    <col min="8" max="8" width="16.125" style="1" bestFit="1" customWidth="1"/>
    <col min="9" max="9" width="1.12109375" style="2" customWidth="1"/>
    <col min="10" max="10" width="2.00390625" style="1" customWidth="1"/>
    <col min="11" max="16384" width="9.125" style="1" hidden="1" customWidth="1"/>
  </cols>
  <sheetData>
    <row r="1" ht="3.75" customHeight="1"/>
    <row r="2" spans="1:9" s="6" customFormat="1" ht="27.75">
      <c r="A2" s="3"/>
      <c r="B2" s="4" t="s">
        <v>36</v>
      </c>
      <c r="C2" s="5"/>
      <c r="E2" s="214" t="s">
        <v>37</v>
      </c>
      <c r="F2" s="209"/>
      <c r="G2" s="209"/>
      <c r="H2" s="209"/>
      <c r="I2" s="209"/>
    </row>
    <row r="3" spans="1:9" s="148" customFormat="1" ht="6" customHeight="1">
      <c r="A3" s="1"/>
      <c r="B3" s="1"/>
      <c r="C3" s="9"/>
      <c r="E3" s="149"/>
      <c r="I3" s="147"/>
    </row>
    <row r="4" spans="1:9" s="148" customFormat="1" ht="6" customHeight="1">
      <c r="A4" s="10"/>
      <c r="B4" s="11"/>
      <c r="C4" s="11"/>
      <c r="D4" s="151"/>
      <c r="E4" s="152"/>
      <c r="F4" s="151"/>
      <c r="G4" s="151"/>
      <c r="H4" s="151"/>
      <c r="I4" s="153"/>
    </row>
    <row r="5" spans="1:9" s="148" customFormat="1" ht="12" customHeight="1">
      <c r="A5" s="13"/>
      <c r="B5" s="14" t="s">
        <v>46</v>
      </c>
      <c r="C5" s="158" t="s">
        <v>38</v>
      </c>
      <c r="D5" s="159"/>
      <c r="E5" s="160" t="s">
        <v>64</v>
      </c>
      <c r="F5" s="160"/>
      <c r="G5" s="161" t="s">
        <v>39</v>
      </c>
      <c r="H5" s="150"/>
      <c r="I5" s="154"/>
    </row>
    <row r="6" spans="1:10" s="186" customFormat="1" ht="12" customHeight="1">
      <c r="A6" s="17">
        <v>1</v>
      </c>
      <c r="B6" s="18" t="s">
        <v>134</v>
      </c>
      <c r="C6" s="165">
        <v>0</v>
      </c>
      <c r="D6" s="165">
        <v>0.061</v>
      </c>
      <c r="E6" s="165">
        <v>0.04</v>
      </c>
      <c r="F6" s="165">
        <v>0.475</v>
      </c>
      <c r="G6" s="165">
        <f aca="true" t="shared" si="0" ref="G6:G24">1-SUM(C6:F6)</f>
        <v>0.42400000000000004</v>
      </c>
      <c r="H6" s="173" t="str">
        <f aca="true" t="shared" si="1" ref="H6:H25">REPT("|",100*C6)&amp;"  "&amp;REPT("|",100*D6)&amp;"  "&amp;REPT("|",100*E6)&amp;"  "&amp;REPT("|",100*F6)&amp;"  "&amp;REPT("|",100*G6)</f>
        <v>  ||||||  ||||  |||||||||||||||||||||||||||||||||||||||||||||||  ||||||||||||||||||||||||||||||||||||||||||</v>
      </c>
      <c r="I6" s="154"/>
      <c r="J6" s="185">
        <f aca="true" t="shared" si="2" ref="J6:J25">SUM(F6:G6)</f>
        <v>0.899</v>
      </c>
    </row>
    <row r="7" spans="1:10" s="186" customFormat="1" ht="12" customHeight="1">
      <c r="A7" s="17">
        <v>2</v>
      </c>
      <c r="B7" s="18" t="s">
        <v>48</v>
      </c>
      <c r="C7" s="165">
        <v>0</v>
      </c>
      <c r="D7" s="165">
        <v>0.04</v>
      </c>
      <c r="E7" s="165">
        <v>0.091</v>
      </c>
      <c r="F7" s="165">
        <v>0.525</v>
      </c>
      <c r="G7" s="165">
        <f t="shared" si="0"/>
        <v>0.344</v>
      </c>
      <c r="H7" s="173" t="str">
        <f t="shared" si="1"/>
        <v>  ||||  |||||||||  ||||||||||||||||||||||||||||||||||||||||||||||||||||  ||||||||||||||||||||||||||||||||||</v>
      </c>
      <c r="I7" s="154"/>
      <c r="J7" s="185">
        <f t="shared" si="2"/>
        <v>0.869</v>
      </c>
    </row>
    <row r="8" spans="1:10" s="186" customFormat="1" ht="12" customHeight="1">
      <c r="A8" s="17">
        <v>3</v>
      </c>
      <c r="B8" s="18" t="s">
        <v>126</v>
      </c>
      <c r="C8" s="165">
        <v>0.02</v>
      </c>
      <c r="D8" s="165">
        <v>0.03</v>
      </c>
      <c r="E8" s="165">
        <v>0.101</v>
      </c>
      <c r="F8" s="165">
        <v>0.535</v>
      </c>
      <c r="G8" s="165">
        <f t="shared" si="0"/>
        <v>0.31399999999999995</v>
      </c>
      <c r="H8" s="173" t="str">
        <f t="shared" si="1"/>
        <v>||  |||  ||||||||||  |||||||||||||||||||||||||||||||||||||||||||||||||||||  |||||||||||||||||||||||||||||||</v>
      </c>
      <c r="I8" s="154"/>
      <c r="J8" s="185">
        <f t="shared" si="2"/>
        <v>0.849</v>
      </c>
    </row>
    <row r="9" spans="1:10" s="186" customFormat="1" ht="12" customHeight="1">
      <c r="A9" s="17">
        <v>4</v>
      </c>
      <c r="B9" s="20" t="s">
        <v>127</v>
      </c>
      <c r="C9" s="165">
        <v>0.01</v>
      </c>
      <c r="D9" s="165">
        <v>0.01</v>
      </c>
      <c r="E9" s="165">
        <v>0.071</v>
      </c>
      <c r="F9" s="165">
        <v>0.601</v>
      </c>
      <c r="G9" s="165">
        <f t="shared" si="0"/>
        <v>0.30800000000000005</v>
      </c>
      <c r="H9" s="173" t="str">
        <f t="shared" si="1"/>
        <v>|  |  |||||||  ||||||||||||||||||||||||||||||||||||||||||||||||||||||||||||  ||||||||||||||||||||||||||||||</v>
      </c>
      <c r="I9" s="154"/>
      <c r="J9" s="185">
        <f t="shared" si="2"/>
        <v>0.909</v>
      </c>
    </row>
    <row r="10" spans="1:10" s="186" customFormat="1" ht="12" customHeight="1">
      <c r="A10" s="17">
        <v>5</v>
      </c>
      <c r="B10" s="18" t="s">
        <v>49</v>
      </c>
      <c r="C10" s="165">
        <v>0.02</v>
      </c>
      <c r="D10" s="165">
        <v>0.04</v>
      </c>
      <c r="E10" s="165">
        <v>0.101</v>
      </c>
      <c r="F10" s="165">
        <v>0.535</v>
      </c>
      <c r="G10" s="165">
        <f t="shared" si="0"/>
        <v>0.30399999999999994</v>
      </c>
      <c r="H10" s="173" t="str">
        <f t="shared" si="1"/>
        <v>||  ||||  ||||||||||  |||||||||||||||||||||||||||||||||||||||||||||||||||||  ||||||||||||||||||||||||||||||</v>
      </c>
      <c r="I10" s="154"/>
      <c r="J10" s="185">
        <f t="shared" si="2"/>
        <v>0.839</v>
      </c>
    </row>
    <row r="11" spans="1:10" s="186" customFormat="1" ht="12" customHeight="1">
      <c r="A11" s="17">
        <v>6</v>
      </c>
      <c r="B11" s="18" t="s">
        <v>142</v>
      </c>
      <c r="C11" s="165">
        <v>0</v>
      </c>
      <c r="D11" s="165">
        <v>0</v>
      </c>
      <c r="E11" s="165">
        <v>0.101</v>
      </c>
      <c r="F11" s="165">
        <v>0.596</v>
      </c>
      <c r="G11" s="165">
        <f t="shared" si="0"/>
        <v>0.30300000000000005</v>
      </c>
      <c r="H11" s="173" t="str">
        <f t="shared" si="1"/>
        <v>    ||||||||||  |||||||||||||||||||||||||||||||||||||||||||||||||||||||||||  ||||||||||||||||||||||||||||||</v>
      </c>
      <c r="I11" s="154"/>
      <c r="J11" s="185">
        <f t="shared" si="2"/>
        <v>0.899</v>
      </c>
    </row>
    <row r="12" spans="1:10" s="186" customFormat="1" ht="12" customHeight="1">
      <c r="A12" s="17">
        <v>7</v>
      </c>
      <c r="B12" s="18" t="s">
        <v>53</v>
      </c>
      <c r="C12" s="165">
        <v>0.01</v>
      </c>
      <c r="D12" s="165">
        <v>0.051</v>
      </c>
      <c r="E12" s="165">
        <v>0.212</v>
      </c>
      <c r="F12" s="165">
        <v>0.424</v>
      </c>
      <c r="G12" s="165">
        <f t="shared" si="0"/>
        <v>0.30299999999999994</v>
      </c>
      <c r="H12" s="173" t="str">
        <f t="shared" si="1"/>
        <v>|  |||||  |||||||||||||||||||||  ||||||||||||||||||||||||||||||||||||||||||  ||||||||||||||||||||||||||||||</v>
      </c>
      <c r="I12" s="154"/>
      <c r="J12" s="185">
        <f t="shared" si="2"/>
        <v>0.7269999999999999</v>
      </c>
    </row>
    <row r="13" spans="1:10" s="186" customFormat="1" ht="12" customHeight="1">
      <c r="A13" s="17">
        <v>8</v>
      </c>
      <c r="B13" s="18" t="s">
        <v>129</v>
      </c>
      <c r="C13" s="165">
        <v>0</v>
      </c>
      <c r="D13" s="165">
        <v>0.061</v>
      </c>
      <c r="E13" s="165">
        <v>0.172</v>
      </c>
      <c r="F13" s="165">
        <v>0.465</v>
      </c>
      <c r="G13" s="165">
        <f t="shared" si="0"/>
        <v>0.30200000000000005</v>
      </c>
      <c r="H13" s="173" t="str">
        <f t="shared" si="1"/>
        <v>  ||||||  |||||||||||||||||  ||||||||||||||||||||||||||||||||||||||||||||||  ||||||||||||||||||||||||||||||</v>
      </c>
      <c r="I13" s="154"/>
      <c r="J13" s="185">
        <f t="shared" si="2"/>
        <v>0.7670000000000001</v>
      </c>
    </row>
    <row r="14" spans="1:10" s="186" customFormat="1" ht="12" customHeight="1">
      <c r="A14" s="17">
        <v>9</v>
      </c>
      <c r="B14" s="18" t="s">
        <v>51</v>
      </c>
      <c r="C14" s="165">
        <v>0.03</v>
      </c>
      <c r="D14" s="165">
        <v>0</v>
      </c>
      <c r="E14" s="165">
        <v>0.091</v>
      </c>
      <c r="F14" s="165">
        <v>0.586</v>
      </c>
      <c r="G14" s="165">
        <f t="shared" si="0"/>
        <v>0.29300000000000004</v>
      </c>
      <c r="H14" s="173" t="str">
        <f t="shared" si="1"/>
        <v>|||    |||||||||  ||||||||||||||||||||||||||||||||||||||||||||||||||||||||||  |||||||||||||||||||||||||||||</v>
      </c>
      <c r="I14" s="154"/>
      <c r="J14" s="185">
        <f t="shared" si="2"/>
        <v>0.879</v>
      </c>
    </row>
    <row r="15" spans="1:10" s="186" customFormat="1" ht="12" customHeight="1">
      <c r="A15" s="17">
        <v>10</v>
      </c>
      <c r="B15" s="18" t="s">
        <v>130</v>
      </c>
      <c r="C15" s="165">
        <v>0.01</v>
      </c>
      <c r="D15" s="165">
        <v>0.121</v>
      </c>
      <c r="E15" s="165">
        <v>0.141</v>
      </c>
      <c r="F15" s="165">
        <v>0.444</v>
      </c>
      <c r="G15" s="165">
        <f t="shared" si="0"/>
        <v>0.28400000000000003</v>
      </c>
      <c r="H15" s="173" t="str">
        <f t="shared" si="1"/>
        <v>|  ||||||||||||  ||||||||||||||  ||||||||||||||||||||||||||||||||||||||||||||  ||||||||||||||||||||||||||||</v>
      </c>
      <c r="I15" s="154"/>
      <c r="J15" s="185">
        <f t="shared" si="2"/>
        <v>0.728</v>
      </c>
    </row>
    <row r="16" spans="1:10" s="186" customFormat="1" ht="12" customHeight="1">
      <c r="A16" s="17">
        <v>11</v>
      </c>
      <c r="B16" s="18" t="s">
        <v>52</v>
      </c>
      <c r="C16" s="165">
        <v>0.04</v>
      </c>
      <c r="D16" s="165">
        <v>0.091</v>
      </c>
      <c r="E16" s="165">
        <v>0.444</v>
      </c>
      <c r="F16" s="165">
        <v>0.212</v>
      </c>
      <c r="G16" s="165">
        <f t="shared" si="0"/>
        <v>0.21300000000000008</v>
      </c>
      <c r="H16" s="173" t="str">
        <f t="shared" si="1"/>
        <v>||||  |||||||||  ||||||||||||||||||||||||||||||||||||||||||||  |||||||||||||||||||||  |||||||||||||||||||||</v>
      </c>
      <c r="I16" s="154"/>
      <c r="J16" s="185">
        <f t="shared" si="2"/>
        <v>0.42500000000000004</v>
      </c>
    </row>
    <row r="17" spans="1:10" s="186" customFormat="1" ht="12" customHeight="1">
      <c r="A17" s="17">
        <v>12</v>
      </c>
      <c r="B17" s="18" t="s">
        <v>132</v>
      </c>
      <c r="C17" s="165">
        <v>0.02</v>
      </c>
      <c r="D17" s="165">
        <v>0.061</v>
      </c>
      <c r="E17" s="165">
        <v>0.212</v>
      </c>
      <c r="F17" s="165">
        <v>0.495</v>
      </c>
      <c r="G17" s="165">
        <f t="shared" si="0"/>
        <v>0.21199999999999997</v>
      </c>
      <c r="H17" s="173" t="str">
        <f t="shared" si="1"/>
        <v>||  ||||||  |||||||||||||||||||||  |||||||||||||||||||||||||||||||||||||||||||||||||  |||||||||||||||||||||</v>
      </c>
      <c r="I17" s="154"/>
      <c r="J17" s="185">
        <f t="shared" si="2"/>
        <v>0.707</v>
      </c>
    </row>
    <row r="18" spans="1:10" s="186" customFormat="1" ht="12" customHeight="1">
      <c r="A18" s="17">
        <v>13</v>
      </c>
      <c r="B18" s="18" t="s">
        <v>131</v>
      </c>
      <c r="C18" s="165">
        <v>0</v>
      </c>
      <c r="D18" s="165">
        <v>0.081</v>
      </c>
      <c r="E18" s="165">
        <v>0.313</v>
      </c>
      <c r="F18" s="165">
        <v>0.404</v>
      </c>
      <c r="G18" s="165">
        <f t="shared" si="0"/>
        <v>0.20199999999999996</v>
      </c>
      <c r="H18" s="173" t="str">
        <f t="shared" si="1"/>
        <v>  ||||||||  |||||||||||||||||||||||||||||||  ||||||||||||||||||||||||||||||||||||||||  ||||||||||||||||||||</v>
      </c>
      <c r="I18" s="154"/>
      <c r="J18" s="185">
        <f t="shared" si="2"/>
        <v>0.606</v>
      </c>
    </row>
    <row r="19" spans="1:10" s="186" customFormat="1" ht="12" customHeight="1">
      <c r="A19" s="17">
        <f aca="true" t="shared" si="3" ref="A19:A25">A18+1</f>
        <v>14</v>
      </c>
      <c r="B19" s="18" t="s">
        <v>125</v>
      </c>
      <c r="C19" s="165">
        <v>0.01</v>
      </c>
      <c r="D19" s="165">
        <v>0.051</v>
      </c>
      <c r="E19" s="165">
        <v>0.222</v>
      </c>
      <c r="F19" s="165">
        <v>0.535</v>
      </c>
      <c r="G19" s="165">
        <f t="shared" si="0"/>
        <v>0.18199999999999994</v>
      </c>
      <c r="H19" s="173" t="str">
        <f t="shared" si="1"/>
        <v>|  |||||  ||||||||||||||||||||||  |||||||||||||||||||||||||||||||||||||||||||||||||||||  ||||||||||||||||||</v>
      </c>
      <c r="I19" s="154"/>
      <c r="J19" s="185">
        <f t="shared" si="2"/>
        <v>0.717</v>
      </c>
    </row>
    <row r="20" spans="1:10" s="186" customFormat="1" ht="12" customHeight="1">
      <c r="A20" s="17">
        <f t="shared" si="3"/>
        <v>15</v>
      </c>
      <c r="B20" s="18" t="s">
        <v>54</v>
      </c>
      <c r="C20" s="165">
        <v>0.02</v>
      </c>
      <c r="D20" s="165">
        <v>0.051</v>
      </c>
      <c r="E20" s="165">
        <v>0.465</v>
      </c>
      <c r="F20" s="165">
        <v>0.283</v>
      </c>
      <c r="G20" s="165">
        <f t="shared" si="0"/>
        <v>0.18100000000000005</v>
      </c>
      <c r="H20" s="173" t="str">
        <f t="shared" si="1"/>
        <v>||  |||||  ||||||||||||||||||||||||||||||||||||||||||||||  ||||||||||||||||||||||||||||  ||||||||||||||||||</v>
      </c>
      <c r="I20" s="154"/>
      <c r="J20" s="185">
        <f t="shared" si="2"/>
        <v>0.464</v>
      </c>
    </row>
    <row r="21" spans="1:10" s="186" customFormat="1" ht="12" customHeight="1">
      <c r="A21" s="17">
        <f t="shared" si="3"/>
        <v>16</v>
      </c>
      <c r="B21" s="18" t="s">
        <v>143</v>
      </c>
      <c r="C21" s="165">
        <v>0.01</v>
      </c>
      <c r="D21" s="165">
        <v>0.061</v>
      </c>
      <c r="E21" s="165">
        <v>0.404</v>
      </c>
      <c r="F21" s="165">
        <v>0.354</v>
      </c>
      <c r="G21" s="165">
        <f t="shared" si="0"/>
        <v>0.17100000000000004</v>
      </c>
      <c r="H21" s="173" t="str">
        <f t="shared" si="1"/>
        <v>|  ||||||  ||||||||||||||||||||||||||||||||||||||||  |||||||||||||||||||||||||||||||||||  |||||||||||||||||</v>
      </c>
      <c r="I21" s="154"/>
      <c r="J21" s="185">
        <f t="shared" si="2"/>
        <v>0.525</v>
      </c>
    </row>
    <row r="22" spans="1:10" s="186" customFormat="1" ht="12" customHeight="1">
      <c r="A22" s="17">
        <f t="shared" si="3"/>
        <v>17</v>
      </c>
      <c r="B22" s="18" t="s">
        <v>128</v>
      </c>
      <c r="C22" s="165">
        <v>0.02</v>
      </c>
      <c r="D22" s="165">
        <v>0.051</v>
      </c>
      <c r="E22" s="165">
        <v>0.313</v>
      </c>
      <c r="F22" s="165">
        <v>0.465</v>
      </c>
      <c r="G22" s="165">
        <f t="shared" si="0"/>
        <v>0.15100000000000002</v>
      </c>
      <c r="H22" s="173" t="str">
        <f t="shared" si="1"/>
        <v>||  |||||  |||||||||||||||||||||||||||||||  ||||||||||||||||||||||||||||||||||||||||||||||  |||||||||||||||</v>
      </c>
      <c r="I22" s="154"/>
      <c r="J22" s="185">
        <f t="shared" si="2"/>
        <v>0.6160000000000001</v>
      </c>
    </row>
    <row r="23" spans="1:10" s="186" customFormat="1" ht="12" customHeight="1">
      <c r="A23" s="17">
        <f t="shared" si="3"/>
        <v>18</v>
      </c>
      <c r="B23" s="18" t="s">
        <v>50</v>
      </c>
      <c r="C23" s="165">
        <v>0</v>
      </c>
      <c r="D23" s="165">
        <v>0.111</v>
      </c>
      <c r="E23" s="165">
        <v>0.394</v>
      </c>
      <c r="F23" s="165">
        <v>0.364</v>
      </c>
      <c r="G23" s="165">
        <f t="shared" si="0"/>
        <v>0.131</v>
      </c>
      <c r="H23" s="173" t="str">
        <f t="shared" si="1"/>
        <v>  |||||||||||  |||||||||||||||||||||||||||||||||||||||  ||||||||||||||||||||||||||||||||||||  |||||||||||||</v>
      </c>
      <c r="I23" s="154"/>
      <c r="J23" s="185">
        <f t="shared" si="2"/>
        <v>0.495</v>
      </c>
    </row>
    <row r="24" spans="1:10" s="186" customFormat="1" ht="12" customHeight="1">
      <c r="A24" s="17">
        <f t="shared" si="3"/>
        <v>19</v>
      </c>
      <c r="B24" s="18" t="s">
        <v>47</v>
      </c>
      <c r="C24" s="165">
        <v>0.071</v>
      </c>
      <c r="D24" s="165">
        <v>0.101</v>
      </c>
      <c r="E24" s="165">
        <v>0.596</v>
      </c>
      <c r="F24" s="165">
        <v>0.162</v>
      </c>
      <c r="G24" s="165">
        <f t="shared" si="0"/>
        <v>0.06999999999999995</v>
      </c>
      <c r="H24" s="173" t="str">
        <f t="shared" si="1"/>
        <v>|||||||  ||||||||||  |||||||||||||||||||||||||||||||||||||||||||||||||||||||||||  ||||||||||||||||  ||||||</v>
      </c>
      <c r="I24" s="154"/>
      <c r="J24" s="185">
        <f t="shared" si="2"/>
        <v>0.23199999999999996</v>
      </c>
    </row>
    <row r="25" spans="1:10" s="186" customFormat="1" ht="12" customHeight="1">
      <c r="A25" s="17">
        <f t="shared" si="3"/>
        <v>20</v>
      </c>
      <c r="B25" s="18" t="s">
        <v>133</v>
      </c>
      <c r="C25" s="165"/>
      <c r="D25" s="165"/>
      <c r="E25" s="165"/>
      <c r="F25" s="165"/>
      <c r="G25" s="165"/>
      <c r="H25" s="173" t="str">
        <f t="shared" si="1"/>
        <v>        </v>
      </c>
      <c r="I25" s="154"/>
      <c r="J25" s="185">
        <f t="shared" si="2"/>
        <v>0</v>
      </c>
    </row>
    <row r="26" spans="1:9" s="148" customFormat="1" ht="6" customHeight="1">
      <c r="A26" s="170"/>
      <c r="B26" s="171"/>
      <c r="C26" s="166"/>
      <c r="D26" s="167"/>
      <c r="E26" s="168"/>
      <c r="F26" s="169"/>
      <c r="G26" s="169"/>
      <c r="H26" s="27"/>
      <c r="I26" s="155"/>
    </row>
    <row r="27" spans="1:9" ht="18.75" customHeight="1">
      <c r="A27" s="33"/>
      <c r="B27" s="33"/>
      <c r="C27" s="34"/>
      <c r="D27" s="35"/>
      <c r="E27" s="36"/>
      <c r="F27" s="36"/>
      <c r="G27" s="36"/>
      <c r="H27" s="36"/>
      <c r="I27" s="1"/>
    </row>
    <row r="28" spans="2:9" ht="12">
      <c r="B28" s="14"/>
      <c r="C28" s="163" t="s">
        <v>38</v>
      </c>
      <c r="D28" s="156"/>
      <c r="E28" s="162" t="s">
        <v>64</v>
      </c>
      <c r="F28" s="157"/>
      <c r="G28" s="164" t="s">
        <v>39</v>
      </c>
      <c r="H28" s="157"/>
      <c r="I28" s="140"/>
    </row>
    <row r="29" spans="1:9" ht="21">
      <c r="A29" s="38">
        <v>1</v>
      </c>
      <c r="B29" s="39" t="str">
        <f aca="true" ca="1" t="shared" si="4" ref="B29:G29">OFFSET(B5,$A$29,0)</f>
        <v>Write effectively</v>
      </c>
      <c r="C29" s="172">
        <f ca="1" t="shared" si="4"/>
        <v>0</v>
      </c>
      <c r="D29" s="172">
        <f ca="1" t="shared" si="4"/>
        <v>0.061</v>
      </c>
      <c r="E29" s="172">
        <f ca="1" t="shared" si="4"/>
        <v>0.04</v>
      </c>
      <c r="F29" s="172">
        <f ca="1" t="shared" si="4"/>
        <v>0.475</v>
      </c>
      <c r="G29" s="172">
        <f ca="1" t="shared" si="4"/>
        <v>0.42400000000000004</v>
      </c>
      <c r="H29" s="136"/>
      <c r="I29" s="141"/>
    </row>
    <row r="30" spans="2:8" ht="12">
      <c r="B30" s="2"/>
      <c r="C30" s="41"/>
      <c r="D30" s="41"/>
      <c r="E30" s="41"/>
      <c r="F30" s="42"/>
      <c r="G30" s="42"/>
      <c r="H30" s="42"/>
    </row>
    <row r="31" spans="2:8" ht="12.75">
      <c r="B31" s="2"/>
      <c r="C31" s="42"/>
      <c r="D31" s="42"/>
      <c r="E31" s="42"/>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ht="12.75"/>
    <row r="40" ht="12.75"/>
    <row r="41" ht="12.75"/>
    <row r="42" ht="12.75"/>
    <row r="43" ht="12.75"/>
    <row r="44" ht="12.75"/>
    <row r="45" ht="12.75"/>
    <row r="46" ht="12.75"/>
    <row r="47" ht="12.75"/>
    <row r="48" ht="12.75"/>
    <row r="49" ht="12.75"/>
    <row r="50" ht="6.75" customHeight="1">
      <c r="B50" s="43"/>
    </row>
    <row r="51" spans="1:9" s="45" customFormat="1" ht="12.75">
      <c r="A51" s="44" t="s">
        <v>137</v>
      </c>
      <c r="H51" s="252" t="s">
        <v>13</v>
      </c>
      <c r="I51" s="46"/>
    </row>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mergeCells count="1">
    <mergeCell ref="E2:I2"/>
  </mergeCells>
  <conditionalFormatting sqref="A6:I25">
    <cfRule type="expression" priority="1" dxfId="0" stopIfTrue="1">
      <formula>$A6=$A$29</formula>
    </cfRule>
  </conditionalFormatting>
  <hyperlinks>
    <hyperlink ref="H51" location="〲㘰䄠畬湭⁩敒潰瑲砮獬㈀〰‶汁浵楮删灥牯⹴汸s#Intro!A1" display="HOME"/>
  </hyperlinks>
  <printOptions/>
  <pageMargins left="0.75" right="0.75" top="1" bottom="1" header="0.5" footer="0.5"/>
  <pageSetup horizontalDpi="600" verticalDpi="600" orientation="portrait" scale="79"/>
  <ignoredErrors>
    <ignoredError sqref="J25 D29 F29" emptyCellReference="1"/>
  </ignoredErrors>
  <drawing r:id="rId2"/>
  <legacyDrawing r:id="rId1"/>
</worksheet>
</file>

<file path=xl/worksheets/sheet6.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A1" sqref="A1"/>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58</v>
      </c>
      <c r="C2" s="5"/>
      <c r="E2" s="7" t="s">
        <v>45</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134</v>
      </c>
      <c r="C6" s="48">
        <v>4.148936170212766</v>
      </c>
      <c r="D6" s="173" t="str">
        <f aca="true" t="shared" si="0" ref="D6:D25">REPT("|",5*C6)</f>
        <v>||||||||||||||||||||</v>
      </c>
      <c r="E6" s="49">
        <v>4.11</v>
      </c>
      <c r="F6" s="173" t="str">
        <f aca="true" t="shared" si="1" ref="F6:F25">REPT("|",5*E6)</f>
        <v>||||||||||||||||||||</v>
      </c>
      <c r="G6" s="49">
        <v>4.07</v>
      </c>
      <c r="H6" s="173" t="str">
        <f aca="true" t="shared" si="2" ref="H6:H25">REPT("|",5*G6)</f>
        <v>||||||||||||||||||||</v>
      </c>
      <c r="I6" s="49">
        <v>4.26</v>
      </c>
      <c r="J6" s="173" t="str">
        <f aca="true" t="shared" si="3" ref="J6:J25">REPT("|",5*I6)</f>
        <v>|||||||||||||||||||||</v>
      </c>
      <c r="K6" s="19"/>
    </row>
    <row r="7" spans="1:11" ht="12">
      <c r="A7" s="17">
        <v>2</v>
      </c>
      <c r="B7" s="18" t="s">
        <v>142</v>
      </c>
      <c r="C7" s="48">
        <v>4</v>
      </c>
      <c r="D7" s="173" t="str">
        <f t="shared" si="0"/>
        <v>||||||||||||||||||||</v>
      </c>
      <c r="E7" s="49">
        <v>4.37</v>
      </c>
      <c r="F7" s="173" t="str">
        <f t="shared" si="1"/>
        <v>|||||||||||||||||||||</v>
      </c>
      <c r="G7" s="49">
        <v>4.22</v>
      </c>
      <c r="H7" s="173" t="str">
        <f t="shared" si="2"/>
        <v>|||||||||||||||||||||</v>
      </c>
      <c r="I7" s="49">
        <v>4.2</v>
      </c>
      <c r="J7" s="173" t="str">
        <f t="shared" si="3"/>
        <v>|||||||||||||||||||||</v>
      </c>
      <c r="K7" s="19"/>
    </row>
    <row r="8" spans="1:11" ht="12">
      <c r="A8" s="17">
        <v>3</v>
      </c>
      <c r="B8" s="20" t="s">
        <v>127</v>
      </c>
      <c r="C8" s="47">
        <v>4.170212765957447</v>
      </c>
      <c r="D8" s="173" t="str">
        <f t="shared" si="0"/>
        <v>||||||||||||||||||||</v>
      </c>
      <c r="E8" s="48">
        <v>4.11</v>
      </c>
      <c r="F8" s="173" t="str">
        <f t="shared" si="1"/>
        <v>||||||||||||||||||||</v>
      </c>
      <c r="G8" s="48">
        <v>4.16</v>
      </c>
      <c r="H8" s="173" t="str">
        <f t="shared" si="2"/>
        <v>||||||||||||||||||||</v>
      </c>
      <c r="I8" s="48">
        <v>4.18</v>
      </c>
      <c r="J8" s="173" t="str">
        <f t="shared" si="3"/>
        <v>||||||||||||||||||||</v>
      </c>
      <c r="K8" s="19"/>
    </row>
    <row r="9" spans="1:11" ht="12">
      <c r="A9" s="17">
        <v>4</v>
      </c>
      <c r="B9" s="18" t="s">
        <v>48</v>
      </c>
      <c r="C9" s="48">
        <v>4.0638297872340425</v>
      </c>
      <c r="D9" s="173" t="str">
        <f t="shared" si="0"/>
        <v>||||||||||||||||||||</v>
      </c>
      <c r="E9" s="49">
        <v>4.02</v>
      </c>
      <c r="F9" s="173" t="str">
        <f t="shared" si="1"/>
        <v>||||||||||||||||||||</v>
      </c>
      <c r="G9" s="49">
        <v>4.14</v>
      </c>
      <c r="H9" s="173" t="str">
        <f t="shared" si="2"/>
        <v>||||||||||||||||||||</v>
      </c>
      <c r="I9" s="49">
        <v>4.17</v>
      </c>
      <c r="J9" s="173" t="str">
        <f t="shared" si="3"/>
        <v>||||||||||||||||||||</v>
      </c>
      <c r="K9" s="19"/>
    </row>
    <row r="10" spans="1:11" ht="12">
      <c r="A10" s="17">
        <v>5</v>
      </c>
      <c r="B10" s="18" t="s">
        <v>51</v>
      </c>
      <c r="C10" s="48">
        <v>3.978723404255319</v>
      </c>
      <c r="D10" s="173" t="str">
        <f t="shared" si="0"/>
        <v>|||||||||||||||||||</v>
      </c>
      <c r="E10" s="49">
        <v>4.08</v>
      </c>
      <c r="F10" s="173" t="str">
        <f t="shared" si="1"/>
        <v>||||||||||||||||||||</v>
      </c>
      <c r="G10" s="49">
        <v>4.09</v>
      </c>
      <c r="H10" s="173" t="str">
        <f t="shared" si="2"/>
        <v>||||||||||||||||||||</v>
      </c>
      <c r="I10" s="49">
        <v>4.11</v>
      </c>
      <c r="J10" s="173" t="str">
        <f t="shared" si="3"/>
        <v>||||||||||||||||||||</v>
      </c>
      <c r="K10" s="19"/>
    </row>
    <row r="11" spans="1:11" ht="12">
      <c r="A11" s="17">
        <v>6</v>
      </c>
      <c r="B11" s="18" t="s">
        <v>49</v>
      </c>
      <c r="C11" s="48">
        <v>4.1063829787234045</v>
      </c>
      <c r="D11" s="173" t="str">
        <f t="shared" si="0"/>
        <v>||||||||||||||||||||</v>
      </c>
      <c r="E11" s="49">
        <v>4.17</v>
      </c>
      <c r="F11" s="173" t="str">
        <f t="shared" si="1"/>
        <v>||||||||||||||||||||</v>
      </c>
      <c r="G11" s="49">
        <v>4.27</v>
      </c>
      <c r="H11" s="173" t="str">
        <f t="shared" si="2"/>
        <v>|||||||||||||||||||||</v>
      </c>
      <c r="I11" s="49">
        <v>4.06</v>
      </c>
      <c r="J11" s="173" t="str">
        <f t="shared" si="3"/>
        <v>||||||||||||||||||||</v>
      </c>
      <c r="K11" s="19"/>
    </row>
    <row r="12" spans="1:11" ht="12">
      <c r="A12" s="17">
        <v>7</v>
      </c>
      <c r="B12" s="18" t="s">
        <v>129</v>
      </c>
      <c r="C12" s="48">
        <v>4.1063829787234045</v>
      </c>
      <c r="D12" s="173" t="str">
        <f t="shared" si="0"/>
        <v>||||||||||||||||||||</v>
      </c>
      <c r="E12" s="49">
        <v>4.32</v>
      </c>
      <c r="F12" s="173" t="str">
        <f t="shared" si="1"/>
        <v>|||||||||||||||||||||</v>
      </c>
      <c r="G12" s="49">
        <v>4.29</v>
      </c>
      <c r="H12" s="173" t="str">
        <f t="shared" si="2"/>
        <v>|||||||||||||||||||||</v>
      </c>
      <c r="I12" s="49">
        <v>4.01</v>
      </c>
      <c r="J12" s="173" t="str">
        <f t="shared" si="3"/>
        <v>||||||||||||||||||||</v>
      </c>
      <c r="K12" s="19"/>
    </row>
    <row r="13" spans="1:11" ht="12">
      <c r="A13" s="17">
        <v>8</v>
      </c>
      <c r="B13" s="18" t="s">
        <v>53</v>
      </c>
      <c r="C13" s="48">
        <v>3.869565217391304</v>
      </c>
      <c r="D13" s="173" t="str">
        <f t="shared" si="0"/>
        <v>|||||||||||||||||||</v>
      </c>
      <c r="E13" s="49">
        <v>3.95</v>
      </c>
      <c r="F13" s="173" t="str">
        <f t="shared" si="1"/>
        <v>|||||||||||||||||||</v>
      </c>
      <c r="G13" s="49">
        <v>4.13</v>
      </c>
      <c r="H13" s="173" t="str">
        <f t="shared" si="2"/>
        <v>||||||||||||||||||||</v>
      </c>
      <c r="I13" s="49">
        <v>3.96</v>
      </c>
      <c r="J13" s="173" t="str">
        <f t="shared" si="3"/>
        <v>|||||||||||||||||||</v>
      </c>
      <c r="K13" s="19"/>
    </row>
    <row r="14" spans="1:11" ht="12">
      <c r="A14" s="17">
        <v>9</v>
      </c>
      <c r="B14" s="18" t="s">
        <v>130</v>
      </c>
      <c r="C14" s="48">
        <v>3.8297872340425534</v>
      </c>
      <c r="D14" s="173" t="str">
        <f t="shared" si="0"/>
        <v>|||||||||||||||||||</v>
      </c>
      <c r="E14" s="49">
        <v>4.15</v>
      </c>
      <c r="F14" s="173" t="str">
        <f t="shared" si="1"/>
        <v>||||||||||||||||||||</v>
      </c>
      <c r="G14" s="49">
        <v>4.22</v>
      </c>
      <c r="H14" s="173" t="str">
        <f t="shared" si="2"/>
        <v>|||||||||||||||||||||</v>
      </c>
      <c r="I14" s="49">
        <v>3.87</v>
      </c>
      <c r="J14" s="173" t="str">
        <f t="shared" si="3"/>
        <v>|||||||||||||||||||</v>
      </c>
      <c r="K14" s="19"/>
    </row>
    <row r="15" spans="1:11" ht="12">
      <c r="A15" s="17">
        <v>10</v>
      </c>
      <c r="B15" s="18" t="s">
        <v>125</v>
      </c>
      <c r="C15" s="48">
        <v>3.8297872340425534</v>
      </c>
      <c r="D15" s="173" t="str">
        <f t="shared" si="0"/>
        <v>|||||||||||||||||||</v>
      </c>
      <c r="E15" s="49">
        <v>3.89</v>
      </c>
      <c r="F15" s="173" t="str">
        <f t="shared" si="1"/>
        <v>|||||||||||||||||||</v>
      </c>
      <c r="G15" s="49">
        <v>3.94</v>
      </c>
      <c r="H15" s="173" t="str">
        <f t="shared" si="2"/>
        <v>|||||||||||||||||||</v>
      </c>
      <c r="I15" s="49">
        <v>3.83</v>
      </c>
      <c r="J15" s="173" t="str">
        <f t="shared" si="3"/>
        <v>|||||||||||||||||||</v>
      </c>
      <c r="K15" s="19"/>
    </row>
    <row r="16" spans="1:11" ht="12">
      <c r="A16" s="17">
        <v>11</v>
      </c>
      <c r="B16" s="18" t="s">
        <v>132</v>
      </c>
      <c r="C16" s="48">
        <v>3.765957446808511</v>
      </c>
      <c r="D16" s="173" t="str">
        <f t="shared" si="0"/>
        <v>||||||||||||||||||</v>
      </c>
      <c r="E16" s="49">
        <v>3.92</v>
      </c>
      <c r="F16" s="173" t="str">
        <f t="shared" si="1"/>
        <v>|||||||||||||||||||</v>
      </c>
      <c r="G16" s="49">
        <v>3.93</v>
      </c>
      <c r="H16" s="173" t="str">
        <f t="shared" si="2"/>
        <v>|||||||||||||||||||</v>
      </c>
      <c r="I16" s="49">
        <v>3.82</v>
      </c>
      <c r="J16" s="173" t="str">
        <f t="shared" si="3"/>
        <v>|||||||||||||||||||</v>
      </c>
      <c r="K16" s="19"/>
    </row>
    <row r="17" spans="1:11" ht="12">
      <c r="A17" s="17">
        <v>12</v>
      </c>
      <c r="B17" s="18" t="s">
        <v>126</v>
      </c>
      <c r="C17" s="48">
        <v>3.574468085106383</v>
      </c>
      <c r="D17" s="173" t="str">
        <f t="shared" si="0"/>
        <v>|||||||||||||||||</v>
      </c>
      <c r="E17" s="49">
        <v>3.97</v>
      </c>
      <c r="F17" s="173" t="str">
        <f t="shared" si="1"/>
        <v>|||||||||||||||||||</v>
      </c>
      <c r="G17" s="49">
        <v>3.9</v>
      </c>
      <c r="H17" s="173" t="str">
        <f t="shared" si="2"/>
        <v>|||||||||||||||||||</v>
      </c>
      <c r="I17" s="49">
        <v>3.75</v>
      </c>
      <c r="J17" s="173" t="str">
        <f t="shared" si="3"/>
        <v>||||||||||||||||||</v>
      </c>
      <c r="K17" s="19"/>
    </row>
    <row r="18" spans="1:11" ht="12">
      <c r="A18" s="17">
        <v>13</v>
      </c>
      <c r="B18" s="18" t="s">
        <v>131</v>
      </c>
      <c r="C18" s="48">
        <v>3.617021276595745</v>
      </c>
      <c r="D18" s="173" t="str">
        <f t="shared" si="0"/>
        <v>||||||||||||||||||</v>
      </c>
      <c r="E18" s="49">
        <v>3.95</v>
      </c>
      <c r="F18" s="173" t="str">
        <f t="shared" si="1"/>
        <v>|||||||||||||||||||</v>
      </c>
      <c r="G18" s="49">
        <v>3.97</v>
      </c>
      <c r="H18" s="173" t="str">
        <f t="shared" si="2"/>
        <v>|||||||||||||||||||</v>
      </c>
      <c r="I18" s="49">
        <v>3.73</v>
      </c>
      <c r="J18" s="173" t="str">
        <f t="shared" si="3"/>
        <v>||||||||||||||||||</v>
      </c>
      <c r="K18" s="19"/>
    </row>
    <row r="19" spans="1:11" ht="12">
      <c r="A19" s="17">
        <f aca="true" t="shared" si="4" ref="A19:A25">A18+1</f>
        <v>14</v>
      </c>
      <c r="B19" s="18" t="s">
        <v>128</v>
      </c>
      <c r="C19" s="48">
        <v>3.723404255319149</v>
      </c>
      <c r="D19" s="173" t="str">
        <f t="shared" si="0"/>
        <v>||||||||||||||||||</v>
      </c>
      <c r="E19" s="49">
        <v>3.72</v>
      </c>
      <c r="F19" s="173" t="str">
        <f t="shared" si="1"/>
        <v>||||||||||||||||||</v>
      </c>
      <c r="G19" s="49">
        <v>3.92</v>
      </c>
      <c r="H19" s="173" t="str">
        <f t="shared" si="2"/>
        <v>|||||||||||||||||||</v>
      </c>
      <c r="I19" s="49">
        <v>3.68</v>
      </c>
      <c r="J19" s="173" t="str">
        <f t="shared" si="3"/>
        <v>||||||||||||||||||</v>
      </c>
      <c r="K19" s="19"/>
    </row>
    <row r="20" spans="1:11" ht="12">
      <c r="A20" s="17">
        <f t="shared" si="4"/>
        <v>15</v>
      </c>
      <c r="B20" s="18" t="s">
        <v>143</v>
      </c>
      <c r="C20" s="48">
        <v>3.6382978723404253</v>
      </c>
      <c r="D20" s="173" t="str">
        <f t="shared" si="0"/>
        <v>||||||||||||||||||</v>
      </c>
      <c r="E20" s="49">
        <v>3.8</v>
      </c>
      <c r="F20" s="173" t="str">
        <f t="shared" si="1"/>
        <v>|||||||||||||||||||</v>
      </c>
      <c r="G20" s="49">
        <v>3.93</v>
      </c>
      <c r="H20" s="173" t="str">
        <f t="shared" si="2"/>
        <v>|||||||||||||||||||</v>
      </c>
      <c r="I20" s="49">
        <v>3.62</v>
      </c>
      <c r="J20" s="173" t="str">
        <f t="shared" si="3"/>
        <v>||||||||||||||||||</v>
      </c>
      <c r="K20" s="19"/>
    </row>
    <row r="21" spans="1:11" ht="12">
      <c r="A21" s="17">
        <f t="shared" si="4"/>
        <v>16</v>
      </c>
      <c r="B21" s="18" t="s">
        <v>54</v>
      </c>
      <c r="C21" s="48">
        <v>3.382978723404255</v>
      </c>
      <c r="D21" s="173" t="str">
        <f t="shared" si="0"/>
        <v>||||||||||||||||</v>
      </c>
      <c r="E21" s="49">
        <v>3.42</v>
      </c>
      <c r="F21" s="173" t="str">
        <f t="shared" si="1"/>
        <v>|||||||||||||||||</v>
      </c>
      <c r="G21" s="49">
        <v>3.66</v>
      </c>
      <c r="H21" s="173" t="str">
        <f t="shared" si="2"/>
        <v>||||||||||||||||||</v>
      </c>
      <c r="I21" s="49">
        <v>3.56</v>
      </c>
      <c r="J21" s="173" t="str">
        <f t="shared" si="3"/>
        <v>|||||||||||||||||</v>
      </c>
      <c r="K21" s="19"/>
    </row>
    <row r="22" spans="1:11" ht="12">
      <c r="A22" s="17">
        <f t="shared" si="4"/>
        <v>17</v>
      </c>
      <c r="B22" s="18" t="s">
        <v>50</v>
      </c>
      <c r="C22" s="48">
        <v>3.6808510638297873</v>
      </c>
      <c r="D22" s="173" t="str">
        <f t="shared" si="0"/>
        <v>||||||||||||||||||</v>
      </c>
      <c r="E22" s="49">
        <v>3.89</v>
      </c>
      <c r="F22" s="173" t="str">
        <f t="shared" si="1"/>
        <v>|||||||||||||||||||</v>
      </c>
      <c r="G22" s="49">
        <v>3.75</v>
      </c>
      <c r="H22" s="173" t="str">
        <f t="shared" si="2"/>
        <v>||||||||||||||||||</v>
      </c>
      <c r="I22" s="49">
        <v>3.52</v>
      </c>
      <c r="J22" s="173" t="str">
        <f t="shared" si="3"/>
        <v>|||||||||||||||||</v>
      </c>
      <c r="K22" s="19"/>
    </row>
    <row r="23" spans="1:11" ht="12">
      <c r="A23" s="17">
        <f t="shared" si="4"/>
        <v>18</v>
      </c>
      <c r="B23" s="18" t="s">
        <v>52</v>
      </c>
      <c r="C23" s="48">
        <v>3.2127659574468086</v>
      </c>
      <c r="D23" s="173" t="str">
        <f t="shared" si="0"/>
        <v>||||||||||||||||</v>
      </c>
      <c r="E23" s="49">
        <v>3.59</v>
      </c>
      <c r="F23" s="173" t="str">
        <f t="shared" si="1"/>
        <v>|||||||||||||||||</v>
      </c>
      <c r="G23" s="49">
        <v>3.56</v>
      </c>
      <c r="H23" s="173" t="str">
        <f t="shared" si="2"/>
        <v>|||||||||||||||||</v>
      </c>
      <c r="I23" s="49">
        <v>3.46</v>
      </c>
      <c r="J23" s="173" t="str">
        <f t="shared" si="3"/>
        <v>|||||||||||||||||</v>
      </c>
      <c r="K23" s="19"/>
    </row>
    <row r="24" spans="1:11" ht="12">
      <c r="A24" s="17">
        <f t="shared" si="4"/>
        <v>19</v>
      </c>
      <c r="B24" s="18" t="s">
        <v>47</v>
      </c>
      <c r="C24" s="48">
        <v>2.813953488372093</v>
      </c>
      <c r="D24" s="173" t="str">
        <f t="shared" si="0"/>
        <v>||||||||||||||</v>
      </c>
      <c r="E24" s="49">
        <v>2.82</v>
      </c>
      <c r="F24" s="173" t="str">
        <f t="shared" si="1"/>
        <v>||||||||||||||</v>
      </c>
      <c r="G24" s="49">
        <v>3.17</v>
      </c>
      <c r="H24" s="173" t="str">
        <f t="shared" si="2"/>
        <v>|||||||||||||||</v>
      </c>
      <c r="I24" s="49">
        <v>3.06</v>
      </c>
      <c r="J24" s="173" t="str">
        <f t="shared" si="3"/>
        <v>|||||||||||||||</v>
      </c>
      <c r="K24" s="19"/>
    </row>
    <row r="25" spans="1:11" ht="12">
      <c r="A25" s="17">
        <f t="shared" si="4"/>
        <v>20</v>
      </c>
      <c r="B25" s="18" t="s">
        <v>133</v>
      </c>
      <c r="C25" s="48">
        <v>4.022222222222222</v>
      </c>
      <c r="D25" s="173" t="str">
        <f t="shared" si="0"/>
        <v>||||||||||||||||||||</v>
      </c>
      <c r="E25" s="49">
        <v>3.92</v>
      </c>
      <c r="F25" s="173" t="str">
        <f t="shared" si="1"/>
        <v>|||||||||||||||||||</v>
      </c>
      <c r="G25" s="49">
        <v>3.971111111111111</v>
      </c>
      <c r="H25" s="173" t="str">
        <f t="shared" si="2"/>
        <v>|||||||||||||||||||</v>
      </c>
      <c r="I25" s="49"/>
      <c r="J25" s="173">
        <f t="shared" si="3"/>
      </c>
      <c r="K25" s="19"/>
    </row>
    <row r="26" spans="1:11" ht="12">
      <c r="A26" s="21"/>
      <c r="B26" s="22" t="s">
        <v>136</v>
      </c>
      <c r="C26" s="50">
        <f>AVERAGE(C6:C25)</f>
        <v>3.7767764081014086</v>
      </c>
      <c r="D26" s="23"/>
      <c r="E26" s="50">
        <f>AVERAGE(E6:E25)</f>
        <v>3.9085</v>
      </c>
      <c r="F26" s="23"/>
      <c r="G26" s="50">
        <f>AVERAGE(G6:G25)</f>
        <v>3.964555555555555</v>
      </c>
      <c r="H26" s="23"/>
      <c r="I26" s="50">
        <f>AVERAGE(I6:I25)</f>
        <v>3.8342105263157893</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1">
        <v>2003</v>
      </c>
      <c r="D29" s="37"/>
      <c r="E29" s="37">
        <v>2004</v>
      </c>
      <c r="F29" s="37"/>
      <c r="G29" s="37">
        <v>2005</v>
      </c>
      <c r="H29" s="37"/>
      <c r="I29" s="37">
        <v>2006</v>
      </c>
      <c r="J29" s="139"/>
      <c r="K29" s="140"/>
    </row>
    <row r="30" spans="1:11" ht="21">
      <c r="A30" s="38">
        <v>1</v>
      </c>
      <c r="B30" s="39" t="str">
        <f ca="1">OFFSET(B5,$A$30,0)</f>
        <v>Write effectively</v>
      </c>
      <c r="C30" s="52">
        <f ca="1">OFFSET(C5,$A$30,0)</f>
        <v>4.148936170212766</v>
      </c>
      <c r="D30" s="52"/>
      <c r="E30" s="52">
        <f ca="1">OFFSET(E5,$A$30,0)</f>
        <v>4.11</v>
      </c>
      <c r="F30" s="52"/>
      <c r="G30" s="52">
        <f ca="1">OFFSET(G5,$A$30,0)</f>
        <v>4.07</v>
      </c>
      <c r="H30" s="52"/>
      <c r="I30" s="52">
        <f ca="1">OFFSET(I5,$A$30,0)</f>
        <v>4.26</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7.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58</v>
      </c>
      <c r="C2" s="5"/>
      <c r="E2" s="7" t="s">
        <v>59</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20" t="s">
        <v>127</v>
      </c>
      <c r="C6" s="53">
        <v>0.763</v>
      </c>
      <c r="D6" s="173" t="str">
        <f aca="true" t="shared" si="0" ref="D6:D25">REPT("|",25*C6)</f>
        <v>|||||||||||||||||||</v>
      </c>
      <c r="E6" s="54">
        <v>0.787</v>
      </c>
      <c r="F6" s="173" t="str">
        <f aca="true" t="shared" si="1" ref="F6:F25">REPT("|",25*E6)</f>
        <v>|||||||||||||||||||</v>
      </c>
      <c r="G6" s="54">
        <v>0.861</v>
      </c>
      <c r="H6" s="173" t="str">
        <f aca="true" t="shared" si="2" ref="H6:H25">REPT("|",25*G6)</f>
        <v>|||||||||||||||||||||</v>
      </c>
      <c r="I6" s="55">
        <v>0.909</v>
      </c>
      <c r="J6" s="173" t="str">
        <f aca="true" t="shared" si="3" ref="J6:J25">REPT("|",25*I6)</f>
        <v>||||||||||||||||||||||</v>
      </c>
      <c r="K6" s="19"/>
    </row>
    <row r="7" spans="1:11" ht="12">
      <c r="A7" s="17">
        <v>2</v>
      </c>
      <c r="B7" s="18" t="s">
        <v>142</v>
      </c>
      <c r="C7" s="54">
        <v>0.848</v>
      </c>
      <c r="D7" s="173" t="str">
        <f t="shared" si="0"/>
        <v>|||||||||||||||||||||</v>
      </c>
      <c r="E7" s="55">
        <v>0.696</v>
      </c>
      <c r="F7" s="173" t="str">
        <f t="shared" si="1"/>
        <v>|||||||||||||||||</v>
      </c>
      <c r="G7" s="55">
        <v>0.845</v>
      </c>
      <c r="H7" s="173" t="str">
        <f t="shared" si="2"/>
        <v>|||||||||||||||||||||</v>
      </c>
      <c r="I7" s="55">
        <v>0.899</v>
      </c>
      <c r="J7" s="173" t="str">
        <f t="shared" si="3"/>
        <v>||||||||||||||||||||||</v>
      </c>
      <c r="K7" s="19"/>
    </row>
    <row r="8" spans="1:11" ht="12">
      <c r="A8" s="17">
        <v>3</v>
      </c>
      <c r="B8" s="18" t="s">
        <v>134</v>
      </c>
      <c r="C8" s="54">
        <v>0.773</v>
      </c>
      <c r="D8" s="173" t="str">
        <f t="shared" si="0"/>
        <v>|||||||||||||||||||</v>
      </c>
      <c r="E8" s="55">
        <v>0.7659999999999999</v>
      </c>
      <c r="F8" s="173" t="str">
        <f t="shared" si="1"/>
        <v>|||||||||||||||||||</v>
      </c>
      <c r="G8" s="55">
        <v>0.8740000000000001</v>
      </c>
      <c r="H8" s="173" t="str">
        <f t="shared" si="2"/>
        <v>|||||||||||||||||||||</v>
      </c>
      <c r="I8" s="55">
        <v>0.899</v>
      </c>
      <c r="J8" s="173" t="str">
        <f t="shared" si="3"/>
        <v>||||||||||||||||||||||</v>
      </c>
      <c r="K8" s="19"/>
    </row>
    <row r="9" spans="1:11" ht="12">
      <c r="A9" s="17">
        <v>4</v>
      </c>
      <c r="B9" s="18" t="s">
        <v>51</v>
      </c>
      <c r="C9" s="54">
        <v>0.777</v>
      </c>
      <c r="D9" s="173" t="str">
        <f t="shared" si="0"/>
        <v>|||||||||||||||||||</v>
      </c>
      <c r="E9" s="55">
        <v>0.745</v>
      </c>
      <c r="F9" s="173" t="str">
        <f t="shared" si="1"/>
        <v>||||||||||||||||||</v>
      </c>
      <c r="G9" s="55">
        <v>0.779</v>
      </c>
      <c r="H9" s="173" t="str">
        <f t="shared" si="2"/>
        <v>|||||||||||||||||||</v>
      </c>
      <c r="I9" s="55">
        <v>0.879</v>
      </c>
      <c r="J9" s="173" t="str">
        <f t="shared" si="3"/>
        <v>|||||||||||||||||||||</v>
      </c>
      <c r="K9" s="19"/>
    </row>
    <row r="10" spans="1:11" ht="12">
      <c r="A10" s="17">
        <v>5</v>
      </c>
      <c r="B10" s="18" t="s">
        <v>48</v>
      </c>
      <c r="C10" s="54">
        <v>0.652</v>
      </c>
      <c r="D10" s="173" t="str">
        <f t="shared" si="0"/>
        <v>||||||||||||||||</v>
      </c>
      <c r="E10" s="55">
        <v>0.617</v>
      </c>
      <c r="F10" s="173" t="str">
        <f t="shared" si="1"/>
        <v>|||||||||||||||</v>
      </c>
      <c r="G10" s="55">
        <v>0.733</v>
      </c>
      <c r="H10" s="173" t="str">
        <f t="shared" si="2"/>
        <v>||||||||||||||||||</v>
      </c>
      <c r="I10" s="55">
        <v>0.869</v>
      </c>
      <c r="J10" s="173" t="str">
        <f t="shared" si="3"/>
        <v>|||||||||||||||||||||</v>
      </c>
      <c r="K10" s="19"/>
    </row>
    <row r="11" spans="1:11" ht="12">
      <c r="A11" s="17">
        <v>6</v>
      </c>
      <c r="B11" s="18" t="s">
        <v>126</v>
      </c>
      <c r="C11" s="54">
        <v>0.6970000000000001</v>
      </c>
      <c r="D11" s="173" t="str">
        <f t="shared" si="0"/>
        <v>|||||||||||||||||</v>
      </c>
      <c r="E11" s="55">
        <v>0.46799999999999997</v>
      </c>
      <c r="F11" s="173" t="str">
        <f t="shared" si="1"/>
        <v>|||||||||||</v>
      </c>
      <c r="G11" s="55">
        <v>0.6940000000000001</v>
      </c>
      <c r="H11" s="173" t="str">
        <f t="shared" si="2"/>
        <v>|||||||||||||||||</v>
      </c>
      <c r="I11" s="55">
        <v>0.849</v>
      </c>
      <c r="J11" s="173" t="str">
        <f t="shared" si="3"/>
        <v>|||||||||||||||||||||</v>
      </c>
      <c r="K11" s="19"/>
    </row>
    <row r="12" spans="1:11" ht="12">
      <c r="A12" s="17">
        <v>7</v>
      </c>
      <c r="B12" s="18" t="s">
        <v>49</v>
      </c>
      <c r="C12" s="54">
        <v>0.758</v>
      </c>
      <c r="D12" s="173" t="str">
        <f t="shared" si="0"/>
        <v>||||||||||||||||||</v>
      </c>
      <c r="E12" s="55">
        <v>0.851</v>
      </c>
      <c r="F12" s="173" t="str">
        <f t="shared" si="1"/>
        <v>|||||||||||||||||||||</v>
      </c>
      <c r="G12" s="55">
        <v>0.846</v>
      </c>
      <c r="H12" s="173" t="str">
        <f t="shared" si="2"/>
        <v>|||||||||||||||||||||</v>
      </c>
      <c r="I12" s="55">
        <v>0.839</v>
      </c>
      <c r="J12" s="173" t="str">
        <f t="shared" si="3"/>
        <v>||||||||||||||||||||</v>
      </c>
      <c r="K12" s="19"/>
    </row>
    <row r="13" spans="1:11" ht="12">
      <c r="A13" s="17">
        <v>8</v>
      </c>
      <c r="B13" s="18" t="s">
        <v>129</v>
      </c>
      <c r="C13" s="54">
        <v>0.758</v>
      </c>
      <c r="D13" s="173" t="str">
        <f t="shared" si="0"/>
        <v>||||||||||||||||||</v>
      </c>
      <c r="E13" s="55">
        <v>0.7020000000000001</v>
      </c>
      <c r="F13" s="173" t="str">
        <f t="shared" si="1"/>
        <v>|||||||||||||||||</v>
      </c>
      <c r="G13" s="55">
        <v>0.861</v>
      </c>
      <c r="H13" s="173" t="str">
        <f t="shared" si="2"/>
        <v>|||||||||||||||||||||</v>
      </c>
      <c r="I13" s="55">
        <v>0.7670000000000001</v>
      </c>
      <c r="J13" s="173" t="str">
        <f t="shared" si="3"/>
        <v>|||||||||||||||||||</v>
      </c>
      <c r="K13" s="19"/>
    </row>
    <row r="14" spans="1:11" ht="12">
      <c r="A14" s="17">
        <v>9</v>
      </c>
      <c r="B14" s="18" t="s">
        <v>130</v>
      </c>
      <c r="C14" s="54">
        <v>0.591</v>
      </c>
      <c r="D14" s="173" t="str">
        <f t="shared" si="0"/>
        <v>||||||||||||||</v>
      </c>
      <c r="E14" s="55">
        <v>0.5529999999999999</v>
      </c>
      <c r="F14" s="173" t="str">
        <f t="shared" si="1"/>
        <v>|||||||||||||</v>
      </c>
      <c r="G14" s="55">
        <v>0.7170000000000001</v>
      </c>
      <c r="H14" s="173" t="str">
        <f t="shared" si="2"/>
        <v>|||||||||||||||||</v>
      </c>
      <c r="I14" s="55">
        <v>0.728</v>
      </c>
      <c r="J14" s="173" t="str">
        <f t="shared" si="3"/>
        <v>||||||||||||||||||</v>
      </c>
      <c r="K14" s="19"/>
    </row>
    <row r="15" spans="1:11" ht="12">
      <c r="A15" s="17">
        <v>10</v>
      </c>
      <c r="B15" s="18" t="s">
        <v>53</v>
      </c>
      <c r="C15" s="54">
        <v>0.652</v>
      </c>
      <c r="D15" s="173" t="str">
        <f t="shared" si="0"/>
        <v>||||||||||||||||</v>
      </c>
      <c r="E15" s="55">
        <v>0.674</v>
      </c>
      <c r="F15" s="173" t="str">
        <f t="shared" si="1"/>
        <v>||||||||||||||||</v>
      </c>
      <c r="G15" s="55">
        <v>0.845</v>
      </c>
      <c r="H15" s="173" t="str">
        <f t="shared" si="2"/>
        <v>|||||||||||||||||||||</v>
      </c>
      <c r="I15" s="55">
        <v>0.7269999999999999</v>
      </c>
      <c r="J15" s="173" t="str">
        <f t="shared" si="3"/>
        <v>||||||||||||||||||</v>
      </c>
      <c r="K15" s="19"/>
    </row>
    <row r="16" spans="1:11" ht="12">
      <c r="A16" s="17">
        <v>11</v>
      </c>
      <c r="B16" s="18" t="s">
        <v>125</v>
      </c>
      <c r="C16" s="54">
        <v>0.6970000000000001</v>
      </c>
      <c r="D16" s="173" t="str">
        <f t="shared" si="0"/>
        <v>|||||||||||||||||</v>
      </c>
      <c r="E16" s="55">
        <v>0.638</v>
      </c>
      <c r="F16" s="173" t="str">
        <f t="shared" si="1"/>
        <v>|||||||||||||||</v>
      </c>
      <c r="G16" s="55">
        <v>0.755</v>
      </c>
      <c r="H16" s="173" t="str">
        <f t="shared" si="2"/>
        <v>||||||||||||||||||</v>
      </c>
      <c r="I16" s="55">
        <v>0.717</v>
      </c>
      <c r="J16" s="173" t="str">
        <f t="shared" si="3"/>
        <v>|||||||||||||||||</v>
      </c>
      <c r="K16" s="19"/>
    </row>
    <row r="17" spans="1:11" ht="12">
      <c r="A17" s="17">
        <v>12</v>
      </c>
      <c r="B17" s="18" t="s">
        <v>132</v>
      </c>
      <c r="C17" s="54">
        <v>0.848</v>
      </c>
      <c r="D17" s="173" t="str">
        <f t="shared" si="0"/>
        <v>|||||||||||||||||||||</v>
      </c>
      <c r="E17" s="55">
        <v>0.723</v>
      </c>
      <c r="F17" s="173" t="str">
        <f t="shared" si="1"/>
        <v>||||||||||||||||||</v>
      </c>
      <c r="G17" s="55">
        <v>0.885</v>
      </c>
      <c r="H17" s="173" t="str">
        <f t="shared" si="2"/>
        <v>||||||||||||||||||||||</v>
      </c>
      <c r="I17" s="55">
        <v>0.707</v>
      </c>
      <c r="J17" s="173" t="str">
        <f t="shared" si="3"/>
        <v>|||||||||||||||||</v>
      </c>
      <c r="K17" s="19"/>
    </row>
    <row r="18" spans="1:11" ht="12">
      <c r="A18" s="17">
        <v>13</v>
      </c>
      <c r="B18" s="18" t="s">
        <v>128</v>
      </c>
      <c r="C18" s="54">
        <v>0.7120000000000001</v>
      </c>
      <c r="D18" s="173" t="str">
        <f t="shared" si="0"/>
        <v>|||||||||||||||||</v>
      </c>
      <c r="E18" s="55">
        <v>0.745</v>
      </c>
      <c r="F18" s="173" t="str">
        <f t="shared" si="1"/>
        <v>||||||||||||||||||</v>
      </c>
      <c r="G18" s="55">
        <v>0.86</v>
      </c>
      <c r="H18" s="173" t="str">
        <f t="shared" si="2"/>
        <v>|||||||||||||||||||||</v>
      </c>
      <c r="I18" s="55">
        <v>0.6160000000000001</v>
      </c>
      <c r="J18" s="173" t="str">
        <f t="shared" si="3"/>
        <v>|||||||||||||||</v>
      </c>
      <c r="K18" s="19"/>
    </row>
    <row r="19" spans="1:11" ht="12">
      <c r="A19" s="17">
        <f aca="true" t="shared" si="4" ref="A19:A25">A18+1</f>
        <v>14</v>
      </c>
      <c r="B19" s="18" t="s">
        <v>131</v>
      </c>
      <c r="C19" s="54">
        <v>0.637</v>
      </c>
      <c r="D19" s="173" t="str">
        <f t="shared" si="0"/>
        <v>|||||||||||||||</v>
      </c>
      <c r="E19" s="55">
        <v>0.532</v>
      </c>
      <c r="F19" s="173" t="str">
        <f t="shared" si="1"/>
        <v>|||||||||||||</v>
      </c>
      <c r="G19" s="55">
        <v>0.728</v>
      </c>
      <c r="H19" s="173" t="str">
        <f t="shared" si="2"/>
        <v>||||||||||||||||||</v>
      </c>
      <c r="I19" s="55">
        <v>0.606</v>
      </c>
      <c r="J19" s="173" t="str">
        <f t="shared" si="3"/>
        <v>|||||||||||||||</v>
      </c>
      <c r="K19" s="19"/>
    </row>
    <row r="20" spans="1:11" ht="12">
      <c r="A20" s="17">
        <f t="shared" si="4"/>
        <v>15</v>
      </c>
      <c r="B20" s="18" t="s">
        <v>143</v>
      </c>
      <c r="C20" s="54">
        <v>0.5760000000000001</v>
      </c>
      <c r="D20" s="173" t="str">
        <f t="shared" si="0"/>
        <v>||||||||||||||</v>
      </c>
      <c r="E20" s="55">
        <v>0.489</v>
      </c>
      <c r="F20" s="173" t="str">
        <f t="shared" si="1"/>
        <v>||||||||||||</v>
      </c>
      <c r="G20" s="55">
        <v>0.653</v>
      </c>
      <c r="H20" s="173" t="str">
        <f t="shared" si="2"/>
        <v>||||||||||||||||</v>
      </c>
      <c r="I20" s="55">
        <v>0.525</v>
      </c>
      <c r="J20" s="173" t="str">
        <f t="shared" si="3"/>
        <v>|||||||||||||</v>
      </c>
      <c r="K20" s="19"/>
    </row>
    <row r="21" spans="1:11" ht="12">
      <c r="A21" s="17">
        <f t="shared" si="4"/>
        <v>16</v>
      </c>
      <c r="B21" s="18" t="s">
        <v>50</v>
      </c>
      <c r="C21" s="54">
        <v>0.652</v>
      </c>
      <c r="D21" s="173" t="str">
        <f t="shared" si="0"/>
        <v>||||||||||||||||</v>
      </c>
      <c r="E21" s="55">
        <v>0.532</v>
      </c>
      <c r="F21" s="173" t="str">
        <f t="shared" si="1"/>
        <v>|||||||||||||</v>
      </c>
      <c r="G21" s="55">
        <v>0.596</v>
      </c>
      <c r="H21" s="173" t="str">
        <f t="shared" si="2"/>
        <v>||||||||||||||</v>
      </c>
      <c r="I21" s="55">
        <v>0.495</v>
      </c>
      <c r="J21" s="173" t="str">
        <f t="shared" si="3"/>
        <v>||||||||||||</v>
      </c>
      <c r="K21" s="19"/>
    </row>
    <row r="22" spans="1:11" ht="12">
      <c r="A22" s="17">
        <f t="shared" si="4"/>
        <v>17</v>
      </c>
      <c r="B22" s="18" t="s">
        <v>54</v>
      </c>
      <c r="C22" s="54">
        <v>0.424</v>
      </c>
      <c r="D22" s="173" t="str">
        <f t="shared" si="0"/>
        <v>||||||||||</v>
      </c>
      <c r="E22" s="55">
        <v>0.36200000000000004</v>
      </c>
      <c r="F22" s="173" t="str">
        <f t="shared" si="1"/>
        <v>|||||||||</v>
      </c>
      <c r="G22" s="55">
        <v>0.5</v>
      </c>
      <c r="H22" s="173" t="str">
        <f t="shared" si="2"/>
        <v>||||||||||||</v>
      </c>
      <c r="I22" s="55">
        <v>0.464</v>
      </c>
      <c r="J22" s="173" t="str">
        <f t="shared" si="3"/>
        <v>|||||||||||</v>
      </c>
      <c r="K22" s="19"/>
    </row>
    <row r="23" spans="1:11" ht="12">
      <c r="A23" s="17">
        <f t="shared" si="4"/>
        <v>18</v>
      </c>
      <c r="B23" s="18" t="s">
        <v>52</v>
      </c>
      <c r="C23" s="54">
        <v>0.515</v>
      </c>
      <c r="D23" s="173" t="str">
        <f t="shared" si="0"/>
        <v>||||||||||||</v>
      </c>
      <c r="E23" s="55">
        <v>0.298</v>
      </c>
      <c r="F23" s="173" t="str">
        <f t="shared" si="1"/>
        <v>|||||||</v>
      </c>
      <c r="G23" s="55">
        <v>0.46399999999999997</v>
      </c>
      <c r="H23" s="173" t="str">
        <f t="shared" si="2"/>
        <v>|||||||||||</v>
      </c>
      <c r="I23" s="55">
        <v>0.425</v>
      </c>
      <c r="J23" s="173" t="str">
        <f t="shared" si="3"/>
        <v>||||||||||</v>
      </c>
      <c r="K23" s="19"/>
    </row>
    <row r="24" spans="1:11" ht="12">
      <c r="A24" s="17">
        <f t="shared" si="4"/>
        <v>19</v>
      </c>
      <c r="B24" s="18" t="s">
        <v>47</v>
      </c>
      <c r="C24" s="54">
        <v>0.16699999999999998</v>
      </c>
      <c r="D24" s="173" t="str">
        <f t="shared" si="0"/>
        <v>||||</v>
      </c>
      <c r="E24" s="55">
        <v>0.163</v>
      </c>
      <c r="F24" s="173" t="str">
        <f t="shared" si="1"/>
        <v>||||</v>
      </c>
      <c r="G24" s="55">
        <v>0.27</v>
      </c>
      <c r="H24" s="173" t="str">
        <f t="shared" si="2"/>
        <v>||||||</v>
      </c>
      <c r="I24" s="55">
        <v>0.23199999999999996</v>
      </c>
      <c r="J24" s="173" t="str">
        <f t="shared" si="3"/>
        <v>|||||</v>
      </c>
      <c r="K24" s="19"/>
    </row>
    <row r="25" spans="1:11" ht="12">
      <c r="A25" s="17">
        <f t="shared" si="4"/>
        <v>20</v>
      </c>
      <c r="B25" s="18" t="s">
        <v>133</v>
      </c>
      <c r="C25" s="54">
        <v>0.74</v>
      </c>
      <c r="D25" s="173" t="str">
        <f t="shared" si="0"/>
        <v>||||||||||||||||||</v>
      </c>
      <c r="E25" s="55">
        <v>0.711</v>
      </c>
      <c r="F25" s="173" t="str">
        <f t="shared" si="1"/>
        <v>|||||||||||||||||</v>
      </c>
      <c r="G25" s="55"/>
      <c r="H25" s="173">
        <f t="shared" si="2"/>
      </c>
      <c r="I25" s="55"/>
      <c r="J25" s="173">
        <f t="shared" si="3"/>
      </c>
      <c r="K25" s="19"/>
    </row>
    <row r="26" spans="1:11" ht="12">
      <c r="A26" s="21"/>
      <c r="B26" s="22" t="s">
        <v>136</v>
      </c>
      <c r="C26" s="56">
        <f>AVERAGE(C6:C25)</f>
        <v>0.66185</v>
      </c>
      <c r="D26" s="23"/>
      <c r="E26" s="56">
        <f>AVERAGE(E6:E25)</f>
        <v>0.6026</v>
      </c>
      <c r="F26" s="23"/>
      <c r="G26" s="56">
        <f>AVERAGE(G6:G25)</f>
        <v>0.7245263157894737</v>
      </c>
      <c r="H26" s="23"/>
      <c r="I26" s="56">
        <f>AVERAGE(I6:I25)</f>
        <v>0.6922105263157895</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well orally</v>
      </c>
      <c r="C30" s="59">
        <f ca="1">OFFSET(C5,$A$30,0)</f>
        <v>0.763</v>
      </c>
      <c r="D30" s="59"/>
      <c r="E30" s="59">
        <f ca="1">OFFSET(E5,$A$30,0)</f>
        <v>0.787</v>
      </c>
      <c r="F30" s="59"/>
      <c r="G30" s="59">
        <f ca="1">OFFSET(G5,$A$30,0)</f>
        <v>0.861</v>
      </c>
      <c r="H30" s="59"/>
      <c r="I30" s="59">
        <f ca="1">OFFSET(I5,$A$30,0)</f>
        <v>0.909</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8.xml><?xml version="1.0" encoding="utf-8"?>
<worksheet xmlns="http://schemas.openxmlformats.org/spreadsheetml/2006/main" xmlns:r="http://schemas.openxmlformats.org/officeDocument/2006/relationships">
  <dimension ref="A2:K52"/>
  <sheetViews>
    <sheetView showGridLines="0" showRowColHeaders="0" workbookViewId="0" topLeftCell="A1">
      <selection activeCell="J52" sqref="J52"/>
    </sheetView>
  </sheetViews>
  <sheetFormatPr defaultColWidth="11.00390625" defaultRowHeight="12.75" zeroHeight="1"/>
  <cols>
    <col min="1" max="1" width="6.875" style="1" customWidth="1"/>
    <col min="2" max="2" width="32.75390625" style="1" bestFit="1" customWidth="1"/>
    <col min="3" max="3" width="7.125" style="1" customWidth="1"/>
    <col min="4" max="4" width="4.375" style="1" bestFit="1" customWidth="1"/>
    <col min="5" max="5" width="7.125" style="1" customWidth="1"/>
    <col min="6" max="6" width="4.375" style="1" bestFit="1" customWidth="1"/>
    <col min="7" max="7" width="7.125" style="1" customWidth="1"/>
    <col min="8" max="8" width="4.375" style="1" customWidth="1"/>
    <col min="9" max="9" width="7.125" style="1" customWidth="1"/>
    <col min="10" max="10" width="4.375" style="1" customWidth="1"/>
    <col min="11" max="11" width="1.12109375" style="2" customWidth="1"/>
    <col min="12" max="12" width="4.375" style="1" customWidth="1"/>
    <col min="13" max="16384" width="9.125" style="1" hidden="1" customWidth="1"/>
  </cols>
  <sheetData>
    <row r="1" ht="3.75" customHeight="1"/>
    <row r="2" spans="1:11" s="6" customFormat="1" ht="27.75">
      <c r="A2" s="3"/>
      <c r="B2" s="4" t="s">
        <v>89</v>
      </c>
      <c r="C2" s="5"/>
      <c r="E2" s="7" t="s">
        <v>44</v>
      </c>
      <c r="K2" s="8"/>
    </row>
    <row r="3" spans="3:8" ht="6" customHeight="1">
      <c r="C3" s="9"/>
      <c r="D3" s="9"/>
      <c r="E3" s="9"/>
      <c r="F3" s="9"/>
      <c r="G3" s="9"/>
      <c r="H3" s="9"/>
    </row>
    <row r="4" spans="1:11" ht="3.75" customHeight="1">
      <c r="A4" s="10"/>
      <c r="B4" s="11"/>
      <c r="C4" s="11"/>
      <c r="D4" s="11"/>
      <c r="E4" s="11"/>
      <c r="F4" s="11"/>
      <c r="G4" s="11"/>
      <c r="H4" s="11"/>
      <c r="I4" s="11"/>
      <c r="J4" s="11"/>
      <c r="K4" s="12"/>
    </row>
    <row r="5" spans="1:11" ht="12">
      <c r="A5" s="13"/>
      <c r="B5" s="14" t="s">
        <v>46</v>
      </c>
      <c r="C5" s="142">
        <v>2003</v>
      </c>
      <c r="D5" s="143"/>
      <c r="E5" s="142">
        <v>2004</v>
      </c>
      <c r="F5" s="144"/>
      <c r="G5" s="142">
        <v>2005</v>
      </c>
      <c r="H5" s="144"/>
      <c r="I5" s="142">
        <v>2006</v>
      </c>
      <c r="J5" s="15"/>
      <c r="K5" s="16"/>
    </row>
    <row r="6" spans="1:11" ht="12">
      <c r="A6" s="17">
        <v>1</v>
      </c>
      <c r="B6" s="18" t="s">
        <v>47</v>
      </c>
      <c r="C6" s="54">
        <v>0.303</v>
      </c>
      <c r="D6" s="173" t="str">
        <f aca="true" t="shared" si="0" ref="D6:D25">REPT("|",85*C6)</f>
        <v>|||||||||||||||||||||||||</v>
      </c>
      <c r="E6" s="55">
        <v>0.256</v>
      </c>
      <c r="F6" s="173" t="str">
        <f aca="true" t="shared" si="1" ref="F6:F25">REPT("|",85*E6)</f>
        <v>|||||||||||||||||||||</v>
      </c>
      <c r="G6" s="55">
        <v>0.11199999999999999</v>
      </c>
      <c r="H6" s="173" t="str">
        <f aca="true" t="shared" si="2" ref="H6:H25">REPT("|",85*G6)</f>
        <v>|||||||||</v>
      </c>
      <c r="I6" s="55">
        <v>0.172</v>
      </c>
      <c r="J6" s="173" t="str">
        <f aca="true" t="shared" si="3" ref="J6:J25">REPT("|",85*I6)</f>
        <v>||||||||||||||</v>
      </c>
      <c r="K6" s="19"/>
    </row>
    <row r="7" spans="1:11" ht="12">
      <c r="A7" s="17">
        <v>2</v>
      </c>
      <c r="B7" s="18" t="s">
        <v>52</v>
      </c>
      <c r="C7" s="54">
        <v>0.106</v>
      </c>
      <c r="D7" s="173" t="str">
        <f t="shared" si="0"/>
        <v>|||||||||</v>
      </c>
      <c r="E7" s="55">
        <v>0.191</v>
      </c>
      <c r="F7" s="173" t="str">
        <f t="shared" si="1"/>
        <v>||||||||||||||||</v>
      </c>
      <c r="G7" s="55">
        <v>0.07200000000000001</v>
      </c>
      <c r="H7" s="173" t="str">
        <f t="shared" si="2"/>
        <v>||||||</v>
      </c>
      <c r="I7" s="55">
        <v>0.131</v>
      </c>
      <c r="J7" s="173" t="str">
        <f t="shared" si="3"/>
        <v>|||||||||||</v>
      </c>
      <c r="K7" s="19"/>
    </row>
    <row r="8" spans="1:11" ht="12">
      <c r="A8" s="17">
        <v>3</v>
      </c>
      <c r="B8" s="18" t="s">
        <v>130</v>
      </c>
      <c r="C8" s="54">
        <v>0.091</v>
      </c>
      <c r="D8" s="173" t="str">
        <f t="shared" si="0"/>
        <v>|||||||</v>
      </c>
      <c r="E8" s="55">
        <v>0.043</v>
      </c>
      <c r="F8" s="173" t="str">
        <f t="shared" si="1"/>
        <v>|||</v>
      </c>
      <c r="G8" s="55">
        <v>0.04</v>
      </c>
      <c r="H8" s="173" t="str">
        <f t="shared" si="2"/>
        <v>|||</v>
      </c>
      <c r="I8" s="55">
        <v>0.131</v>
      </c>
      <c r="J8" s="173" t="str">
        <f t="shared" si="3"/>
        <v>|||||||||||</v>
      </c>
      <c r="K8" s="19"/>
    </row>
    <row r="9" spans="1:11" ht="12">
      <c r="A9" s="17">
        <v>4</v>
      </c>
      <c r="B9" s="18" t="s">
        <v>50</v>
      </c>
      <c r="C9" s="54">
        <v>0.076</v>
      </c>
      <c r="D9" s="173" t="str">
        <f t="shared" si="0"/>
        <v>||||||</v>
      </c>
      <c r="E9" s="55">
        <v>0.106</v>
      </c>
      <c r="F9" s="173" t="str">
        <f t="shared" si="1"/>
        <v>|||||||||</v>
      </c>
      <c r="G9" s="55">
        <v>0.081</v>
      </c>
      <c r="H9" s="173" t="str">
        <f t="shared" si="2"/>
        <v>||||||</v>
      </c>
      <c r="I9" s="55">
        <v>0.111</v>
      </c>
      <c r="J9" s="173" t="str">
        <f t="shared" si="3"/>
        <v>|||||||||</v>
      </c>
      <c r="K9" s="19"/>
    </row>
    <row r="10" spans="1:11" ht="12">
      <c r="A10" s="17">
        <v>5</v>
      </c>
      <c r="B10" s="18" t="s">
        <v>131</v>
      </c>
      <c r="C10" s="54">
        <v>0.045</v>
      </c>
      <c r="D10" s="173" t="str">
        <f t="shared" si="0"/>
        <v>|||</v>
      </c>
      <c r="E10" s="55">
        <v>0.106</v>
      </c>
      <c r="F10" s="173" t="str">
        <f t="shared" si="1"/>
        <v>|||||||||</v>
      </c>
      <c r="G10" s="55">
        <v>0.039</v>
      </c>
      <c r="H10" s="173" t="str">
        <f t="shared" si="2"/>
        <v>|||</v>
      </c>
      <c r="I10" s="55">
        <v>0.081</v>
      </c>
      <c r="J10" s="173" t="str">
        <f t="shared" si="3"/>
        <v>||||||</v>
      </c>
      <c r="K10" s="19"/>
    </row>
    <row r="11" spans="1:11" ht="12">
      <c r="A11" s="17">
        <v>6</v>
      </c>
      <c r="B11" s="18" t="s">
        <v>132</v>
      </c>
      <c r="C11" s="54">
        <v>0.045</v>
      </c>
      <c r="D11" s="173" t="str">
        <f t="shared" si="0"/>
        <v>|||</v>
      </c>
      <c r="E11" s="55">
        <v>0.021</v>
      </c>
      <c r="F11" s="173" t="str">
        <f t="shared" si="1"/>
        <v>|</v>
      </c>
      <c r="G11" s="55">
        <v>0.028999999999999998</v>
      </c>
      <c r="H11" s="173" t="str">
        <f t="shared" si="2"/>
        <v>||</v>
      </c>
      <c r="I11" s="55">
        <v>0.081</v>
      </c>
      <c r="J11" s="173" t="str">
        <f t="shared" si="3"/>
        <v>||||||</v>
      </c>
      <c r="K11" s="19"/>
    </row>
    <row r="12" spans="1:11" ht="12">
      <c r="A12" s="17">
        <v>7</v>
      </c>
      <c r="B12" s="18" t="s">
        <v>54</v>
      </c>
      <c r="C12" s="54">
        <v>0.136</v>
      </c>
      <c r="D12" s="173" t="str">
        <f t="shared" si="0"/>
        <v>|||||||||||</v>
      </c>
      <c r="E12" s="55">
        <v>0.085</v>
      </c>
      <c r="F12" s="173" t="str">
        <f t="shared" si="1"/>
        <v>|||||||</v>
      </c>
      <c r="G12" s="55">
        <v>0.052000000000000005</v>
      </c>
      <c r="H12" s="173" t="str">
        <f t="shared" si="2"/>
        <v>||||</v>
      </c>
      <c r="I12" s="55">
        <v>0.071</v>
      </c>
      <c r="J12" s="173" t="str">
        <f t="shared" si="3"/>
        <v>||||||</v>
      </c>
      <c r="K12" s="19"/>
    </row>
    <row r="13" spans="1:11" ht="12">
      <c r="A13" s="17">
        <v>8</v>
      </c>
      <c r="B13" s="18" t="s">
        <v>143</v>
      </c>
      <c r="C13" s="54">
        <v>0.076</v>
      </c>
      <c r="D13" s="173" t="str">
        <f t="shared" si="0"/>
        <v>||||||</v>
      </c>
      <c r="E13" s="55">
        <v>0.043</v>
      </c>
      <c r="F13" s="173" t="str">
        <f t="shared" si="1"/>
        <v>|||</v>
      </c>
      <c r="G13" s="55">
        <v>0</v>
      </c>
      <c r="H13" s="173">
        <f t="shared" si="2"/>
      </c>
      <c r="I13" s="55">
        <v>0.071</v>
      </c>
      <c r="J13" s="173" t="str">
        <f t="shared" si="3"/>
        <v>||||||</v>
      </c>
      <c r="K13" s="19"/>
    </row>
    <row r="14" spans="1:11" ht="12">
      <c r="A14" s="17">
        <v>9</v>
      </c>
      <c r="B14" s="18" t="s">
        <v>128</v>
      </c>
      <c r="C14" s="54">
        <v>0.015</v>
      </c>
      <c r="D14" s="173" t="str">
        <f t="shared" si="0"/>
        <v>|</v>
      </c>
      <c r="E14" s="55">
        <v>0.043</v>
      </c>
      <c r="F14" s="173" t="str">
        <f t="shared" si="1"/>
        <v>|||</v>
      </c>
      <c r="G14" s="55">
        <v>0.05</v>
      </c>
      <c r="H14" s="173" t="str">
        <f t="shared" si="2"/>
        <v>||||</v>
      </c>
      <c r="I14" s="55">
        <v>0.071</v>
      </c>
      <c r="J14" s="173" t="str">
        <f t="shared" si="3"/>
        <v>||||||</v>
      </c>
      <c r="K14" s="19"/>
    </row>
    <row r="15" spans="1:11" ht="12">
      <c r="A15" s="17">
        <v>10</v>
      </c>
      <c r="B15" s="18" t="s">
        <v>53</v>
      </c>
      <c r="C15" s="54">
        <v>0.061</v>
      </c>
      <c r="D15" s="173" t="str">
        <f t="shared" si="0"/>
        <v>|||||</v>
      </c>
      <c r="E15" s="55">
        <v>0.043</v>
      </c>
      <c r="F15" s="173" t="str">
        <f t="shared" si="1"/>
        <v>|||</v>
      </c>
      <c r="G15" s="55">
        <v>0.057999999999999996</v>
      </c>
      <c r="H15" s="173" t="str">
        <f t="shared" si="2"/>
        <v>||||</v>
      </c>
      <c r="I15" s="55">
        <v>0.061</v>
      </c>
      <c r="J15" s="173" t="str">
        <f t="shared" si="3"/>
        <v>|||||</v>
      </c>
      <c r="K15" s="19"/>
    </row>
    <row r="16" spans="1:11" ht="12">
      <c r="A16" s="17">
        <v>11</v>
      </c>
      <c r="B16" s="18" t="s">
        <v>129</v>
      </c>
      <c r="C16" s="54">
        <v>0.045</v>
      </c>
      <c r="D16" s="173" t="str">
        <f t="shared" si="0"/>
        <v>|||</v>
      </c>
      <c r="E16" s="55">
        <v>0.128</v>
      </c>
      <c r="F16" s="173" t="str">
        <f t="shared" si="1"/>
        <v>||||||||||</v>
      </c>
      <c r="G16" s="55">
        <v>0.05</v>
      </c>
      <c r="H16" s="173" t="str">
        <f t="shared" si="2"/>
        <v>||||</v>
      </c>
      <c r="I16" s="55">
        <v>0.061</v>
      </c>
      <c r="J16" s="173" t="str">
        <f t="shared" si="3"/>
        <v>|||||</v>
      </c>
      <c r="K16" s="19"/>
    </row>
    <row r="17" spans="1:11" ht="12">
      <c r="A17" s="17">
        <v>12</v>
      </c>
      <c r="B17" s="18" t="s">
        <v>125</v>
      </c>
      <c r="C17" s="54">
        <v>0.076</v>
      </c>
      <c r="D17" s="173" t="str">
        <f t="shared" si="0"/>
        <v>||||||</v>
      </c>
      <c r="E17" s="55">
        <v>0.043</v>
      </c>
      <c r="F17" s="173" t="str">
        <f t="shared" si="1"/>
        <v>|||</v>
      </c>
      <c r="G17" s="55">
        <v>0.051</v>
      </c>
      <c r="H17" s="173" t="str">
        <f t="shared" si="2"/>
        <v>||||</v>
      </c>
      <c r="I17" s="55">
        <v>0.061</v>
      </c>
      <c r="J17" s="173" t="str">
        <f t="shared" si="3"/>
        <v>|||||</v>
      </c>
      <c r="K17" s="19"/>
    </row>
    <row r="18" spans="1:11" ht="12">
      <c r="A18" s="17">
        <v>13</v>
      </c>
      <c r="B18" s="20" t="s">
        <v>134</v>
      </c>
      <c r="C18" s="53">
        <v>0.045</v>
      </c>
      <c r="D18" s="173" t="str">
        <f t="shared" si="0"/>
        <v>|||</v>
      </c>
      <c r="E18" s="54">
        <v>0.021</v>
      </c>
      <c r="F18" s="173" t="str">
        <f t="shared" si="1"/>
        <v>|</v>
      </c>
      <c r="G18" s="54">
        <v>0.019</v>
      </c>
      <c r="H18" s="173" t="str">
        <f t="shared" si="2"/>
        <v>|</v>
      </c>
      <c r="I18" s="55">
        <v>0.061</v>
      </c>
      <c r="J18" s="173" t="str">
        <f t="shared" si="3"/>
        <v>|||||</v>
      </c>
      <c r="K18" s="19"/>
    </row>
    <row r="19" spans="1:11" ht="12">
      <c r="A19" s="17">
        <f aca="true" t="shared" si="4" ref="A19:A25">A18+1</f>
        <v>14</v>
      </c>
      <c r="B19" s="18" t="s">
        <v>49</v>
      </c>
      <c r="C19" s="54">
        <v>0.015</v>
      </c>
      <c r="D19" s="173" t="str">
        <f t="shared" si="0"/>
        <v>|</v>
      </c>
      <c r="E19" s="55">
        <v>0.021</v>
      </c>
      <c r="F19" s="173" t="str">
        <f t="shared" si="1"/>
        <v>|</v>
      </c>
      <c r="G19" s="55">
        <v>0.087</v>
      </c>
      <c r="H19" s="173" t="str">
        <f t="shared" si="2"/>
        <v>|||||||</v>
      </c>
      <c r="I19" s="55">
        <v>0.06</v>
      </c>
      <c r="J19" s="173" t="str">
        <f t="shared" si="3"/>
        <v>|||||</v>
      </c>
      <c r="K19" s="19"/>
    </row>
    <row r="20" spans="1:11" ht="12">
      <c r="A20" s="17">
        <f t="shared" si="4"/>
        <v>15</v>
      </c>
      <c r="B20" s="18" t="s">
        <v>126</v>
      </c>
      <c r="C20" s="54">
        <v>0.03</v>
      </c>
      <c r="D20" s="173" t="str">
        <f t="shared" si="0"/>
        <v>||</v>
      </c>
      <c r="E20" s="55">
        <v>0.043</v>
      </c>
      <c r="F20" s="173" t="str">
        <f t="shared" si="1"/>
        <v>|||</v>
      </c>
      <c r="G20" s="55">
        <v>0.051</v>
      </c>
      <c r="H20" s="173" t="str">
        <f t="shared" si="2"/>
        <v>||||</v>
      </c>
      <c r="I20" s="55">
        <v>0.05</v>
      </c>
      <c r="J20" s="173" t="str">
        <f t="shared" si="3"/>
        <v>||||</v>
      </c>
      <c r="K20" s="19"/>
    </row>
    <row r="21" spans="1:11" ht="12">
      <c r="A21" s="17">
        <f t="shared" si="4"/>
        <v>16</v>
      </c>
      <c r="B21" s="18" t="s">
        <v>48</v>
      </c>
      <c r="C21" s="54">
        <v>0.076</v>
      </c>
      <c r="D21" s="173" t="str">
        <f t="shared" si="0"/>
        <v>||||||</v>
      </c>
      <c r="E21" s="55">
        <v>0.149</v>
      </c>
      <c r="F21" s="173" t="str">
        <f t="shared" si="1"/>
        <v>||||||||||||</v>
      </c>
      <c r="G21" s="55">
        <v>0.08900000000000001</v>
      </c>
      <c r="H21" s="173" t="str">
        <f t="shared" si="2"/>
        <v>|||||||</v>
      </c>
      <c r="I21" s="55">
        <v>0.04</v>
      </c>
      <c r="J21" s="173" t="str">
        <f t="shared" si="3"/>
        <v>|||</v>
      </c>
      <c r="K21" s="19"/>
    </row>
    <row r="22" spans="1:11" ht="12">
      <c r="A22" s="17">
        <f t="shared" si="4"/>
        <v>17</v>
      </c>
      <c r="B22" s="18" t="s">
        <v>51</v>
      </c>
      <c r="C22" s="54">
        <v>0</v>
      </c>
      <c r="D22" s="173">
        <f t="shared" si="0"/>
      </c>
      <c r="E22" s="55">
        <v>0.021</v>
      </c>
      <c r="F22" s="173" t="str">
        <f t="shared" si="1"/>
        <v>|</v>
      </c>
      <c r="G22" s="55">
        <v>0.077</v>
      </c>
      <c r="H22" s="173" t="str">
        <f t="shared" si="2"/>
        <v>||||||</v>
      </c>
      <c r="I22" s="55">
        <v>0.03</v>
      </c>
      <c r="J22" s="173" t="str">
        <f t="shared" si="3"/>
        <v>||</v>
      </c>
      <c r="K22" s="19"/>
    </row>
    <row r="23" spans="1:11" ht="12">
      <c r="A23" s="17">
        <f t="shared" si="4"/>
        <v>18</v>
      </c>
      <c r="B23" s="18" t="s">
        <v>127</v>
      </c>
      <c r="C23" s="54">
        <v>0.03</v>
      </c>
      <c r="D23" s="173" t="str">
        <f t="shared" si="0"/>
        <v>||</v>
      </c>
      <c r="E23" s="55">
        <v>0.021</v>
      </c>
      <c r="F23" s="173" t="str">
        <f t="shared" si="1"/>
        <v>|</v>
      </c>
      <c r="G23" s="55">
        <v>0.05</v>
      </c>
      <c r="H23" s="173" t="str">
        <f t="shared" si="2"/>
        <v>||||</v>
      </c>
      <c r="I23" s="55">
        <v>0.02</v>
      </c>
      <c r="J23" s="173" t="str">
        <f t="shared" si="3"/>
        <v>|</v>
      </c>
      <c r="K23" s="19"/>
    </row>
    <row r="24" spans="1:11" ht="12">
      <c r="A24" s="17">
        <f t="shared" si="4"/>
        <v>19</v>
      </c>
      <c r="B24" s="18" t="s">
        <v>142</v>
      </c>
      <c r="C24" s="54">
        <v>0.015</v>
      </c>
      <c r="D24" s="173" t="str">
        <f t="shared" si="0"/>
        <v>|</v>
      </c>
      <c r="E24" s="55">
        <v>0.043</v>
      </c>
      <c r="F24" s="173" t="str">
        <f t="shared" si="1"/>
        <v>|||</v>
      </c>
      <c r="G24" s="55">
        <v>0.019</v>
      </c>
      <c r="H24" s="173" t="str">
        <f t="shared" si="2"/>
        <v>|</v>
      </c>
      <c r="I24" s="55">
        <v>0</v>
      </c>
      <c r="J24" s="173">
        <f t="shared" si="3"/>
      </c>
      <c r="K24" s="19"/>
    </row>
    <row r="25" spans="1:11" ht="12">
      <c r="A25" s="17">
        <f t="shared" si="4"/>
        <v>20</v>
      </c>
      <c r="B25" s="18" t="s">
        <v>133</v>
      </c>
      <c r="C25" s="54">
        <v>0.03</v>
      </c>
      <c r="D25" s="173" t="str">
        <f t="shared" si="0"/>
        <v>||</v>
      </c>
      <c r="E25" s="55">
        <v>0.022000000000000002</v>
      </c>
      <c r="F25" s="173" t="str">
        <f t="shared" si="1"/>
        <v>|</v>
      </c>
      <c r="G25" s="55"/>
      <c r="H25" s="173">
        <f t="shared" si="2"/>
      </c>
      <c r="I25" s="55"/>
      <c r="J25" s="173">
        <f t="shared" si="3"/>
      </c>
      <c r="K25" s="19"/>
    </row>
    <row r="26" spans="1:11" ht="12">
      <c r="A26" s="21"/>
      <c r="B26" s="22" t="s">
        <v>136</v>
      </c>
      <c r="C26" s="56">
        <f>AVERAGE(C6:C25)</f>
        <v>0.0658</v>
      </c>
      <c r="D26" s="23"/>
      <c r="E26" s="56">
        <f>AVERAGE(E6:E25)</f>
        <v>0.07244999999999997</v>
      </c>
      <c r="F26" s="23"/>
      <c r="G26" s="56">
        <f>AVERAGE(G6:G25)</f>
        <v>0.05399999999999999</v>
      </c>
      <c r="H26" s="23"/>
      <c r="I26" s="56">
        <f>AVERAGE(I6:I25)</f>
        <v>0.07178947368421051</v>
      </c>
      <c r="J26" s="23"/>
      <c r="K26" s="24"/>
    </row>
    <row r="27" spans="1:11" ht="3.75" customHeight="1">
      <c r="A27" s="25"/>
      <c r="B27" s="26"/>
      <c r="C27" s="27"/>
      <c r="D27" s="28"/>
      <c r="E27" s="29"/>
      <c r="F27" s="30"/>
      <c r="G27" s="30"/>
      <c r="H27" s="30"/>
      <c r="I27" s="30"/>
      <c r="J27" s="31"/>
      <c r="K27" s="32"/>
    </row>
    <row r="28" spans="1:11" ht="10.5" customHeight="1">
      <c r="A28" s="33"/>
      <c r="B28" s="33"/>
      <c r="C28" s="34"/>
      <c r="D28" s="35"/>
      <c r="E28" s="36"/>
      <c r="F28" s="36"/>
      <c r="G28" s="36"/>
      <c r="H28" s="36"/>
      <c r="K28" s="1"/>
    </row>
    <row r="29" spans="2:11" ht="12">
      <c r="B29" s="14"/>
      <c r="C29" s="57">
        <v>2003</v>
      </c>
      <c r="D29" s="37"/>
      <c r="E29" s="58">
        <v>2004</v>
      </c>
      <c r="F29" s="37"/>
      <c r="G29" s="58">
        <v>2005</v>
      </c>
      <c r="H29" s="37"/>
      <c r="I29" s="58">
        <v>2006</v>
      </c>
      <c r="J29" s="139"/>
      <c r="K29" s="140"/>
    </row>
    <row r="30" spans="1:11" ht="21">
      <c r="A30" s="38">
        <v>1</v>
      </c>
      <c r="B30" s="39" t="str">
        <f ca="1">OFFSET(B5,$A$30,0)</f>
        <v>Communicate in a foreign language</v>
      </c>
      <c r="C30" s="59">
        <f ca="1">OFFSET(C5,$A$30,0)</f>
        <v>0.303</v>
      </c>
      <c r="D30" s="59"/>
      <c r="E30" s="59">
        <f ca="1">OFFSET(E5,$A$30,0)</f>
        <v>0.256</v>
      </c>
      <c r="F30" s="59"/>
      <c r="G30" s="59">
        <f ca="1">OFFSET(G5,$A$30,0)</f>
        <v>0.11199999999999999</v>
      </c>
      <c r="H30" s="59"/>
      <c r="I30" s="59">
        <f ca="1">OFFSET(I5,$A$30,0)</f>
        <v>0.172</v>
      </c>
      <c r="J30" s="136"/>
      <c r="K30" s="141"/>
    </row>
    <row r="31" spans="2:8" ht="12">
      <c r="B31" s="2"/>
      <c r="C31" s="41"/>
      <c r="D31" s="41"/>
      <c r="E31" s="41"/>
      <c r="F31" s="42"/>
      <c r="G31" s="42"/>
      <c r="H31" s="42"/>
    </row>
    <row r="32" spans="2:8" ht="12.75">
      <c r="B32" s="2"/>
      <c r="C32" s="42"/>
      <c r="D32" s="42"/>
      <c r="E32" s="42"/>
      <c r="F32" s="42"/>
      <c r="G32" s="42"/>
      <c r="H32" s="42"/>
    </row>
    <row r="33" spans="2:8" ht="12.75">
      <c r="B33" s="2"/>
      <c r="C33" s="42"/>
      <c r="D33" s="42"/>
      <c r="E33" s="42"/>
      <c r="F33" s="42"/>
      <c r="G33" s="42"/>
      <c r="H33" s="42"/>
    </row>
    <row r="34" spans="2:8" ht="12.75">
      <c r="B34" s="2"/>
      <c r="C34" s="42"/>
      <c r="D34" s="42"/>
      <c r="E34" s="42"/>
      <c r="F34" s="42"/>
      <c r="G34" s="42"/>
      <c r="H34" s="42"/>
    </row>
    <row r="35" spans="2:8" ht="12.75">
      <c r="B35" s="2"/>
      <c r="C35" s="42"/>
      <c r="D35" s="42"/>
      <c r="E35" s="42"/>
      <c r="F35" s="42"/>
      <c r="G35" s="42"/>
      <c r="H35" s="42"/>
    </row>
    <row r="36" spans="2:8" ht="12.75">
      <c r="B36" s="2"/>
      <c r="C36" s="42"/>
      <c r="D36" s="42"/>
      <c r="E36" s="42"/>
      <c r="F36" s="42"/>
      <c r="G36" s="42"/>
      <c r="H36" s="42"/>
    </row>
    <row r="37" spans="2:8" ht="12.75">
      <c r="B37" s="2"/>
      <c r="C37" s="42"/>
      <c r="D37" s="42"/>
      <c r="E37" s="42"/>
      <c r="F37" s="42"/>
      <c r="G37" s="42"/>
      <c r="H37" s="42"/>
    </row>
    <row r="38" spans="2:8" ht="12.75">
      <c r="B38" s="2"/>
      <c r="C38" s="42"/>
      <c r="D38" s="42"/>
      <c r="E38" s="42"/>
      <c r="F38" s="42"/>
      <c r="G38" s="42"/>
      <c r="H38" s="42"/>
    </row>
    <row r="39" spans="2:8" ht="12.75">
      <c r="B39" s="2"/>
      <c r="C39" s="42"/>
      <c r="D39" s="42"/>
      <c r="E39" s="42"/>
      <c r="F39" s="42"/>
      <c r="G39" s="42"/>
      <c r="H39" s="42"/>
    </row>
    <row r="40" ht="12.75"/>
    <row r="41" ht="12.75"/>
    <row r="42" ht="12.75"/>
    <row r="43" ht="12.75"/>
    <row r="44" ht="12.75"/>
    <row r="45" ht="12.75"/>
    <row r="46" ht="12.75"/>
    <row r="47" ht="12.75"/>
    <row r="48" ht="12.75"/>
    <row r="49" ht="12.75"/>
    <row r="50" ht="12.75"/>
    <row r="51" ht="6.75" customHeight="1">
      <c r="B51" s="43"/>
    </row>
    <row r="52" spans="1:11" s="45" customFormat="1" ht="12.75">
      <c r="A52" s="44" t="s">
        <v>137</v>
      </c>
      <c r="J52" s="252" t="s">
        <v>13</v>
      </c>
      <c r="K52" s="46"/>
    </row>
    <row r="53" ht="12" hidden="1"/>
  </sheetData>
  <conditionalFormatting sqref="A32:H40 A28:C29 E28:I29 D29">
    <cfRule type="expression" priority="1" dxfId="1" stopIfTrue="1">
      <formula>$A28=$A$6</formula>
    </cfRule>
  </conditionalFormatting>
  <conditionalFormatting sqref="A6:K26">
    <cfRule type="expression" priority="2" dxfId="0" stopIfTrue="1">
      <formula>$A6=$A$30</formula>
    </cfRule>
  </conditionalFormatting>
  <hyperlinks>
    <hyperlink ref="J52" location="〲㘰䄠畬湭⁩敒潰瑲砮獬㈀〰‶汁浵楮删灥牯⹴汸s#Intro!A1" display="HOME"/>
  </hyperlinks>
  <printOptions/>
  <pageMargins left="0.75" right="0.75" top="1" bottom="1" header="0.5" footer="0.5"/>
  <pageSetup horizontalDpi="600" verticalDpi="600" orientation="portrait" scale="79"/>
  <ignoredErrors>
    <ignoredError sqref="C26 E26 G26 I26" formulaRange="1"/>
  </ignoredErrors>
  <drawing r:id="rId2"/>
  <legacyDrawing r:id="rId1"/>
</worksheet>
</file>

<file path=xl/worksheets/sheet9.xml><?xml version="1.0" encoding="utf-8"?>
<worksheet xmlns="http://schemas.openxmlformats.org/spreadsheetml/2006/main" xmlns:r="http://schemas.openxmlformats.org/officeDocument/2006/relationships">
  <dimension ref="A2:L52"/>
  <sheetViews>
    <sheetView showGridLines="0" showRowColHeaders="0" workbookViewId="0" topLeftCell="A1">
      <selection activeCell="A52" sqref="A52:J52"/>
    </sheetView>
  </sheetViews>
  <sheetFormatPr defaultColWidth="11.00390625" defaultRowHeight="12.75" zeroHeight="1"/>
  <cols>
    <col min="1" max="1" width="6.875" style="1" customWidth="1"/>
    <col min="2" max="2" width="38.75390625" style="1" customWidth="1"/>
    <col min="3" max="3" width="9.00390625" style="1" bestFit="1" customWidth="1"/>
    <col min="4" max="8" width="6.75390625" style="1" customWidth="1"/>
    <col min="9" max="9" width="1.12109375" style="1" customWidth="1"/>
    <col min="10" max="10" width="2.125" style="1" customWidth="1"/>
    <col min="11" max="16384" width="9.125" style="1" hidden="1" customWidth="1"/>
  </cols>
  <sheetData>
    <row r="1" ht="3.75" customHeight="1"/>
    <row r="2" spans="1:12" s="6" customFormat="1" ht="27.75">
      <c r="A2" s="3"/>
      <c r="B2" s="4" t="s">
        <v>0</v>
      </c>
      <c r="C2" s="5"/>
      <c r="E2" s="7"/>
      <c r="L2" s="8"/>
    </row>
    <row r="3" spans="3:8" ht="6" customHeight="1">
      <c r="C3" s="9"/>
      <c r="D3" s="9"/>
      <c r="E3" s="9"/>
      <c r="F3" s="9"/>
      <c r="G3" s="9"/>
      <c r="H3" s="9"/>
    </row>
    <row r="4" spans="3:8" ht="12" customHeight="1">
      <c r="C4" s="9"/>
      <c r="D4" s="9"/>
      <c r="E4" s="9"/>
      <c r="F4" s="9"/>
      <c r="G4" s="9"/>
      <c r="H4" s="9"/>
    </row>
    <row r="5" spans="2:10" ht="12" customHeight="1">
      <c r="B5" s="43"/>
      <c r="C5" s="60"/>
      <c r="D5" s="60"/>
      <c r="E5" s="60"/>
      <c r="F5" s="60"/>
      <c r="G5" s="60"/>
      <c r="H5" s="60"/>
      <c r="I5" s="43"/>
      <c r="J5" s="43"/>
    </row>
    <row r="6" spans="2:11" ht="12" customHeight="1">
      <c r="B6" s="43"/>
      <c r="C6" s="43"/>
      <c r="D6" s="61">
        <v>2003</v>
      </c>
      <c r="E6" s="61">
        <v>2004</v>
      </c>
      <c r="F6" s="61">
        <v>2005</v>
      </c>
      <c r="G6" s="61">
        <v>2006</v>
      </c>
      <c r="H6" s="61">
        <v>2007</v>
      </c>
      <c r="I6" s="60"/>
      <c r="J6" s="43"/>
      <c r="K6" s="43"/>
    </row>
    <row r="7" spans="1:9" ht="12">
      <c r="A7" s="215">
        <f>Imp2!A30</f>
        <v>1</v>
      </c>
      <c r="B7" s="217" t="str">
        <f ca="1">OFFSET(Imp2!B5,Imp2!$A$30,0)</f>
        <v>Appreciate artistic and other events</v>
      </c>
      <c r="C7" s="63" t="s">
        <v>138</v>
      </c>
      <c r="D7" s="64">
        <f ca="1">OFFSET(Imp2!C5,Imp2!$A$30,0)</f>
        <v>0.636</v>
      </c>
      <c r="E7" s="64">
        <f ca="1">OFFSET(Imp2!D5,Imp2!$A$30,0)</f>
        <v>0.447</v>
      </c>
      <c r="F7" s="64">
        <f ca="1">OFFSET(Imp2!E5,Imp2!$A$30,0)</f>
        <v>0.722</v>
      </c>
      <c r="G7" s="64">
        <f ca="1">OFFSET(Imp2!F5,Imp2!$A$30,0)</f>
        <v>0.657</v>
      </c>
      <c r="H7" s="64">
        <f ca="1">OFFSET(Imp2!G5,Imp2!$A$30,0)</f>
        <v>0</v>
      </c>
      <c r="I7" s="64"/>
    </row>
    <row r="8" spans="1:9" ht="12">
      <c r="A8" s="216"/>
      <c r="B8" s="218"/>
      <c r="C8" s="65" t="s">
        <v>58</v>
      </c>
      <c r="D8" s="66">
        <f ca="1">OFFSET(Sat2!C5,Imp2!$A$30,0)</f>
        <v>0.6970000000000001</v>
      </c>
      <c r="E8" s="66">
        <f ca="1">OFFSET(Sat2!D5,Imp2!$A$30,0)</f>
        <v>0.46799999999999997</v>
      </c>
      <c r="F8" s="66">
        <f ca="1">OFFSET(Sat2!E5,Imp2!$A$30,0)</f>
        <v>0.6940000000000001</v>
      </c>
      <c r="G8" s="66">
        <f ca="1">OFFSET(Sat2!F5,Imp2!$A$30,0)</f>
        <v>0.849</v>
      </c>
      <c r="H8" s="66">
        <f ca="1">OFFSET(Sat2!G5,Imp2!$A$30,0)</f>
        <v>0</v>
      </c>
      <c r="I8" s="66"/>
    </row>
    <row r="9" spans="2:9" ht="12">
      <c r="B9" s="2"/>
      <c r="C9" s="2"/>
      <c r="D9" s="67"/>
      <c r="E9" s="67"/>
      <c r="F9" s="67"/>
      <c r="G9" s="67"/>
      <c r="H9" s="67"/>
      <c r="I9" s="68"/>
    </row>
    <row r="10" spans="2:10" ht="12.75">
      <c r="B10" s="69"/>
      <c r="C10" s="70"/>
      <c r="D10" s="70"/>
      <c r="E10" s="70"/>
      <c r="F10" s="70"/>
      <c r="G10" s="70"/>
      <c r="H10" s="70"/>
      <c r="I10" s="43"/>
      <c r="J10" s="43"/>
    </row>
    <row r="11" spans="2:10" ht="12.75">
      <c r="B11" s="69"/>
      <c r="C11" s="70"/>
      <c r="D11" s="70"/>
      <c r="E11" s="70"/>
      <c r="F11" s="70"/>
      <c r="G11" s="70"/>
      <c r="H11" s="70"/>
      <c r="I11" s="43"/>
      <c r="J11" s="43"/>
    </row>
    <row r="12" spans="2:10" ht="12.75">
      <c r="B12" s="69"/>
      <c r="C12" s="70"/>
      <c r="D12" s="70"/>
      <c r="E12" s="70"/>
      <c r="F12" s="70"/>
      <c r="G12" s="70"/>
      <c r="H12" s="70"/>
      <c r="I12" s="43"/>
      <c r="J12" s="43"/>
    </row>
    <row r="13" spans="2:10" ht="12.75">
      <c r="B13" s="69"/>
      <c r="C13" s="70"/>
      <c r="D13" s="70"/>
      <c r="E13" s="70"/>
      <c r="F13" s="70"/>
      <c r="G13" s="70"/>
      <c r="H13" s="70"/>
      <c r="I13" s="43"/>
      <c r="J13" s="43"/>
    </row>
    <row r="14" spans="2:10" ht="12.75">
      <c r="B14" s="69"/>
      <c r="C14" s="70"/>
      <c r="D14" s="70"/>
      <c r="E14" s="70"/>
      <c r="F14" s="70"/>
      <c r="G14" s="70"/>
      <c r="H14" s="70"/>
      <c r="I14" s="43"/>
      <c r="J14" s="43"/>
    </row>
    <row r="15" spans="2:10" ht="12.75">
      <c r="B15" s="69"/>
      <c r="C15" s="70"/>
      <c r="D15" s="70"/>
      <c r="E15" s="70"/>
      <c r="F15" s="70"/>
      <c r="G15" s="70"/>
      <c r="H15" s="70"/>
      <c r="I15" s="43"/>
      <c r="J15" s="43"/>
    </row>
    <row r="16" spans="2:10" ht="12.75">
      <c r="B16" s="69"/>
      <c r="C16" s="70"/>
      <c r="D16" s="70"/>
      <c r="E16" s="70"/>
      <c r="F16" s="70"/>
      <c r="G16" s="70"/>
      <c r="H16" s="70"/>
      <c r="I16" s="43"/>
      <c r="J16" s="43"/>
    </row>
    <row r="17" spans="2:10" ht="12.75">
      <c r="B17" s="69"/>
      <c r="C17" s="70"/>
      <c r="D17" s="70"/>
      <c r="E17" s="70"/>
      <c r="F17" s="70"/>
      <c r="G17" s="70"/>
      <c r="H17" s="70"/>
      <c r="I17" s="43"/>
      <c r="J17" s="43"/>
    </row>
    <row r="18" spans="2:10" ht="12.75">
      <c r="B18" s="43"/>
      <c r="C18" s="43"/>
      <c r="D18" s="43"/>
      <c r="E18" s="43"/>
      <c r="F18" s="43"/>
      <c r="G18" s="43"/>
      <c r="H18" s="43"/>
      <c r="I18" s="43"/>
      <c r="J18" s="43"/>
    </row>
    <row r="19" spans="2:10" ht="12.75">
      <c r="B19" s="43"/>
      <c r="C19" s="43"/>
      <c r="D19" s="43"/>
      <c r="E19" s="43"/>
      <c r="F19" s="43"/>
      <c r="G19" s="43"/>
      <c r="H19" s="43"/>
      <c r="I19" s="43"/>
      <c r="J19" s="43"/>
    </row>
    <row r="20" spans="2:10" ht="12.75">
      <c r="B20" s="43"/>
      <c r="C20" s="43"/>
      <c r="D20" s="43"/>
      <c r="E20" s="43"/>
      <c r="F20" s="43"/>
      <c r="G20" s="43"/>
      <c r="H20" s="43"/>
      <c r="I20" s="43"/>
      <c r="J20" s="43"/>
    </row>
    <row r="21" spans="2:10" ht="12.75">
      <c r="B21" s="43"/>
      <c r="C21" s="43"/>
      <c r="D21" s="43"/>
      <c r="E21" s="43"/>
      <c r="F21" s="43"/>
      <c r="G21" s="43"/>
      <c r="H21" s="43"/>
      <c r="I21" s="43"/>
      <c r="J21" s="43"/>
    </row>
    <row r="22" spans="2:10" ht="12.75">
      <c r="B22" s="43"/>
      <c r="C22" s="43"/>
      <c r="D22" s="43"/>
      <c r="E22" s="43"/>
      <c r="F22" s="43"/>
      <c r="G22" s="43"/>
      <c r="H22" s="43"/>
      <c r="I22" s="43"/>
      <c r="J22" s="43"/>
    </row>
    <row r="23" spans="2:10" ht="12.75">
      <c r="B23" s="43"/>
      <c r="C23" s="43"/>
      <c r="D23" s="43"/>
      <c r="E23" s="43"/>
      <c r="F23" s="43"/>
      <c r="G23" s="43"/>
      <c r="H23" s="43"/>
      <c r="I23" s="43"/>
      <c r="J23" s="43"/>
    </row>
    <row r="24" spans="2:10" ht="12.75">
      <c r="B24" s="43"/>
      <c r="C24" s="43"/>
      <c r="D24" s="43"/>
      <c r="E24" s="43"/>
      <c r="F24" s="43"/>
      <c r="G24" s="43"/>
      <c r="H24" s="43"/>
      <c r="I24" s="43"/>
      <c r="J24" s="43"/>
    </row>
    <row r="25" spans="2:10" ht="12.75">
      <c r="B25" s="43"/>
      <c r="C25" s="43"/>
      <c r="D25" s="43"/>
      <c r="E25" s="43"/>
      <c r="F25" s="43"/>
      <c r="G25" s="43"/>
      <c r="H25" s="43"/>
      <c r="I25" s="43"/>
      <c r="J25" s="43"/>
    </row>
    <row r="26" spans="2:10" ht="12.75">
      <c r="B26" s="43"/>
      <c r="C26" s="43"/>
      <c r="D26" s="43"/>
      <c r="E26" s="43"/>
      <c r="F26" s="43"/>
      <c r="G26" s="43"/>
      <c r="H26" s="43"/>
      <c r="I26" s="43"/>
      <c r="J26" s="43"/>
    </row>
    <row r="27" spans="2:10" ht="12.75">
      <c r="B27" s="43"/>
      <c r="C27" s="43"/>
      <c r="D27" s="43"/>
      <c r="E27" s="43"/>
      <c r="F27" s="43"/>
      <c r="G27" s="43"/>
      <c r="H27" s="43"/>
      <c r="I27" s="43"/>
      <c r="J27" s="43"/>
    </row>
    <row r="28" spans="2:10" ht="12.75">
      <c r="B28" s="43"/>
      <c r="C28" s="43"/>
      <c r="D28" s="43"/>
      <c r="E28" s="43"/>
      <c r="F28" s="43"/>
      <c r="G28" s="43"/>
      <c r="H28" s="43"/>
      <c r="I28" s="43"/>
      <c r="J28" s="43"/>
    </row>
    <row r="29" spans="2:10" ht="6.75" customHeight="1">
      <c r="B29" s="43"/>
      <c r="C29" s="43"/>
      <c r="D29" s="43"/>
      <c r="E29" s="43"/>
      <c r="F29" s="43"/>
      <c r="G29" s="43"/>
      <c r="H29" s="43"/>
      <c r="I29" s="43"/>
      <c r="J29" s="43"/>
    </row>
    <row r="30" spans="1:10" s="45" customFormat="1" ht="12">
      <c r="A30" s="44" t="s">
        <v>137</v>
      </c>
      <c r="I30" s="95"/>
      <c r="J30" s="95"/>
    </row>
    <row r="31" spans="2:10" ht="12" customHeight="1">
      <c r="B31" s="43"/>
      <c r="C31" s="60"/>
      <c r="D31" s="60"/>
      <c r="E31" s="60"/>
      <c r="F31" s="60"/>
      <c r="G31" s="60"/>
      <c r="H31" s="60"/>
      <c r="I31" s="43"/>
      <c r="J31" s="43"/>
    </row>
    <row r="32" spans="3:10" ht="12" customHeight="1">
      <c r="C32" s="60"/>
      <c r="D32" s="60"/>
      <c r="E32" s="60"/>
      <c r="F32" s="60"/>
      <c r="G32" s="60"/>
      <c r="H32" s="60"/>
      <c r="I32" s="43"/>
      <c r="J32" s="43"/>
    </row>
    <row r="33" ht="12">
      <c r="B33" s="145" t="s">
        <v>35</v>
      </c>
    </row>
    <row r="34" ht="12"/>
    <row r="35" ht="12">
      <c r="B35" s="145" t="s">
        <v>70</v>
      </c>
    </row>
    <row r="36" ht="12">
      <c r="B36" s="145" t="s">
        <v>144</v>
      </c>
    </row>
    <row r="37" ht="12">
      <c r="B37" s="145" t="s">
        <v>140</v>
      </c>
    </row>
    <row r="38" ht="12"/>
    <row r="39" ht="12">
      <c r="B39" s="145" t="s">
        <v>60</v>
      </c>
    </row>
    <row r="40" ht="12">
      <c r="B40" s="145" t="s">
        <v>71</v>
      </c>
    </row>
    <row r="41" ht="12">
      <c r="B41" s="145" t="s">
        <v>90</v>
      </c>
    </row>
    <row r="42" ht="12">
      <c r="B42" s="145" t="s">
        <v>123</v>
      </c>
    </row>
    <row r="43" ht="12">
      <c r="B43" s="145" t="s">
        <v>115</v>
      </c>
    </row>
    <row r="44" ht="12">
      <c r="B44" s="145" t="s">
        <v>124</v>
      </c>
    </row>
    <row r="45" ht="12">
      <c r="B45" s="145" t="s">
        <v>116</v>
      </c>
    </row>
    <row r="46" ht="12">
      <c r="B46" s="145" t="s">
        <v>104</v>
      </c>
    </row>
    <row r="47" ht="12">
      <c r="B47" s="145" t="s">
        <v>117</v>
      </c>
    </row>
    <row r="48" ht="12">
      <c r="B48" s="145" t="s">
        <v>114</v>
      </c>
    </row>
    <row r="49" ht="12"/>
    <row r="50" ht="12"/>
    <row r="51" ht="12"/>
    <row r="52" spans="1:12" ht="12.75">
      <c r="A52" s="44"/>
      <c r="B52" s="45"/>
      <c r="C52" s="45"/>
      <c r="D52" s="45"/>
      <c r="E52" s="45"/>
      <c r="F52" s="45"/>
      <c r="G52" s="45"/>
      <c r="H52" s="252" t="s">
        <v>13</v>
      </c>
      <c r="I52" s="45"/>
      <c r="J52" s="252"/>
      <c r="K52" s="46"/>
      <c r="L52" s="45"/>
    </row>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sheetData>
  <mergeCells count="2">
    <mergeCell ref="A7:A8"/>
    <mergeCell ref="B7:B8"/>
  </mergeCells>
  <hyperlinks>
    <hyperlink ref="H52" location="〲㘰䄠畬湭⁩敒潰瑲砮獬㈀〰‶汁浵楮删灥牯⹴汸s#Intro!A1" display="HOME"/>
  </hyperlinks>
  <printOptions/>
  <pageMargins left="0.75" right="0.75" top="1" bottom="1" header="0.5" footer="0.5"/>
  <pageSetup horizontalDpi="600" verticalDpi="600" orientation="portrait" scale="78"/>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dc:creator>
  <cp:keywords/>
  <dc:description/>
  <cp:lastModifiedBy>Information Technology</cp:lastModifiedBy>
  <cp:lastPrinted>2007-07-02T14:35:00Z</cp:lastPrinted>
  <dcterms:created xsi:type="dcterms:W3CDTF">2007-06-02T02:18:31Z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